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7540" windowHeight="1213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J66" i="1" l="1"/>
  <c r="I66" i="1"/>
  <c r="G66" i="1"/>
  <c r="D66" i="1"/>
  <c r="AD63" i="1"/>
  <c r="AD62" i="1"/>
  <c r="AC62" i="1"/>
  <c r="AB62" i="1"/>
  <c r="AA62" i="1"/>
  <c r="Z62" i="1"/>
  <c r="Y62" i="1"/>
  <c r="X62" i="1"/>
  <c r="W62" i="1"/>
  <c r="V62" i="1"/>
  <c r="U62" i="1"/>
  <c r="T62" i="1"/>
  <c r="S62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AD60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O59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O56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O55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O54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O53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O52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O51" i="1"/>
  <c r="AD50" i="1"/>
  <c r="AD66" i="1" s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O50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O49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O48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O47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O46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O45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O44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O43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O42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O41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O40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O39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O38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O37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O36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O35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O34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O33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O32" i="1"/>
  <c r="N31" i="1"/>
  <c r="E31" i="1"/>
  <c r="F31" i="1" s="1"/>
  <c r="C31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O30" i="1"/>
  <c r="N30" i="1"/>
  <c r="E30" i="1"/>
  <c r="F30" i="1" s="1"/>
  <c r="C30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O29" i="1"/>
  <c r="C29" i="1" s="1"/>
  <c r="N29" i="1"/>
  <c r="E29" i="1"/>
  <c r="F29" i="1" s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O28" i="1"/>
  <c r="N28" i="1"/>
  <c r="C28" i="1" s="1"/>
  <c r="E28" i="1"/>
  <c r="F28" i="1" s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O27" i="1"/>
  <c r="C27" i="1" s="1"/>
  <c r="N27" i="1"/>
  <c r="E27" i="1"/>
  <c r="F27" i="1" s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O26" i="1"/>
  <c r="N26" i="1"/>
  <c r="C26" i="1" s="1"/>
  <c r="E26" i="1"/>
  <c r="F26" i="1" s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O25" i="1"/>
  <c r="C25" i="1" s="1"/>
  <c r="N25" i="1"/>
  <c r="E25" i="1"/>
  <c r="F25" i="1" s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O24" i="1"/>
  <c r="N24" i="1"/>
  <c r="C24" i="1" s="1"/>
  <c r="E24" i="1"/>
  <c r="F24" i="1" s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O23" i="1"/>
  <c r="C23" i="1" s="1"/>
  <c r="N23" i="1"/>
  <c r="E23" i="1"/>
  <c r="F23" i="1" s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O22" i="1"/>
  <c r="N22" i="1"/>
  <c r="C22" i="1" s="1"/>
  <c r="E22" i="1"/>
  <c r="F22" i="1" s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C21" i="1" s="1"/>
  <c r="O21" i="1"/>
  <c r="N21" i="1"/>
  <c r="E21" i="1"/>
  <c r="F21" i="1" s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C20" i="1" s="1"/>
  <c r="O20" i="1"/>
  <c r="N20" i="1"/>
  <c r="E20" i="1"/>
  <c r="F20" i="1" s="1"/>
  <c r="AC19" i="1"/>
  <c r="AB19" i="1"/>
  <c r="AA19" i="1"/>
  <c r="Z19" i="1"/>
  <c r="Y19" i="1"/>
  <c r="X19" i="1"/>
  <c r="W19" i="1"/>
  <c r="V19" i="1"/>
  <c r="U19" i="1"/>
  <c r="T19" i="1"/>
  <c r="S19" i="1"/>
  <c r="R19" i="1"/>
  <c r="P19" i="1"/>
  <c r="O19" i="1"/>
  <c r="C19" i="1" s="1"/>
  <c r="N19" i="1"/>
  <c r="E19" i="1"/>
  <c r="F19" i="1" s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C18" i="1" s="1"/>
  <c r="N18" i="1"/>
  <c r="E18" i="1"/>
  <c r="F18" i="1" s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C17" i="1" s="1"/>
  <c r="N17" i="1"/>
  <c r="E17" i="1"/>
  <c r="F17" i="1" s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C16" i="1" s="1"/>
  <c r="N16" i="1"/>
  <c r="E16" i="1"/>
  <c r="F16" i="1" s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O15" i="1"/>
  <c r="N15" i="1"/>
  <c r="C15" i="1" s="1"/>
  <c r="E15" i="1"/>
  <c r="F15" i="1" s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O14" i="1"/>
  <c r="C14" i="1" s="1"/>
  <c r="N14" i="1"/>
  <c r="E14" i="1"/>
  <c r="F14" i="1" s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O13" i="1"/>
  <c r="N13" i="1"/>
  <c r="C13" i="1" s="1"/>
  <c r="E13" i="1"/>
  <c r="F13" i="1" s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O12" i="1"/>
  <c r="C12" i="1" s="1"/>
  <c r="N12" i="1"/>
  <c r="E12" i="1"/>
  <c r="F12" i="1" s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O11" i="1"/>
  <c r="N11" i="1"/>
  <c r="C11" i="1" s="1"/>
  <c r="E11" i="1"/>
  <c r="F11" i="1" s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O10" i="1"/>
  <c r="C10" i="1" s="1"/>
  <c r="N10" i="1"/>
  <c r="E10" i="1"/>
  <c r="F10" i="1" s="1"/>
  <c r="N9" i="1"/>
  <c r="C9" i="1" s="1"/>
  <c r="E9" i="1"/>
  <c r="AC8" i="1"/>
  <c r="AB8" i="1"/>
  <c r="AB66" i="1" s="1"/>
  <c r="AA8" i="1"/>
  <c r="Z8" i="1"/>
  <c r="Z66" i="1" s="1"/>
  <c r="Y8" i="1"/>
  <c r="X8" i="1"/>
  <c r="X66" i="1" s="1"/>
  <c r="W8" i="1"/>
  <c r="V8" i="1"/>
  <c r="V66" i="1" s="1"/>
  <c r="U8" i="1"/>
  <c r="U66" i="1" s="1"/>
  <c r="T8" i="1"/>
  <c r="S8" i="1"/>
  <c r="R8" i="1"/>
  <c r="R66" i="1" s="1"/>
  <c r="Q8" i="1"/>
  <c r="O8" i="1"/>
  <c r="O66" i="1" s="1"/>
  <c r="N8" i="1"/>
  <c r="F8" i="1"/>
  <c r="T66" i="1" l="1"/>
  <c r="T67" i="1" s="1"/>
  <c r="C8" i="1"/>
  <c r="C66" i="1" s="1"/>
  <c r="N66" i="1"/>
  <c r="Q66" i="1"/>
  <c r="S66" i="1"/>
  <c r="W66" i="1"/>
  <c r="Y66" i="1"/>
  <c r="AA66" i="1"/>
  <c r="AC66" i="1"/>
  <c r="E66" i="1"/>
  <c r="P66" i="1"/>
  <c r="H10" i="1"/>
  <c r="K10" i="1" s="1"/>
  <c r="H11" i="1"/>
  <c r="K11" i="1" s="1"/>
  <c r="H12" i="1"/>
  <c r="K12" i="1" s="1"/>
  <c r="H13" i="1"/>
  <c r="K13" i="1" s="1"/>
  <c r="H14" i="1"/>
  <c r="K14" i="1" s="1"/>
  <c r="H15" i="1"/>
  <c r="K15" i="1" s="1"/>
  <c r="H16" i="1"/>
  <c r="K16" i="1" s="1"/>
  <c r="H17" i="1"/>
  <c r="K17" i="1" s="1"/>
  <c r="H18" i="1"/>
  <c r="K18" i="1" s="1"/>
  <c r="H19" i="1"/>
  <c r="K19" i="1" s="1"/>
  <c r="H20" i="1"/>
  <c r="K20" i="1" s="1"/>
  <c r="H21" i="1"/>
  <c r="K21" i="1" s="1"/>
  <c r="H22" i="1"/>
  <c r="K22" i="1" s="1"/>
  <c r="H23" i="1"/>
  <c r="K23" i="1" s="1"/>
  <c r="H24" i="1"/>
  <c r="K24" i="1" s="1"/>
  <c r="H25" i="1"/>
  <c r="K25" i="1" s="1"/>
  <c r="H26" i="1"/>
  <c r="K26" i="1" s="1"/>
  <c r="H27" i="1"/>
  <c r="K27" i="1" s="1"/>
  <c r="H28" i="1"/>
  <c r="K28" i="1" s="1"/>
  <c r="H29" i="1"/>
  <c r="K29" i="1" s="1"/>
  <c r="H30" i="1"/>
  <c r="K30" i="1" s="1"/>
  <c r="H31" i="1"/>
  <c r="K31" i="1" s="1"/>
  <c r="L31" i="1" s="1"/>
  <c r="H8" i="1"/>
  <c r="K8" i="1"/>
  <c r="F9" i="1"/>
  <c r="L30" i="1" l="1"/>
  <c r="M30" i="1" s="1"/>
  <c r="L29" i="1"/>
  <c r="M29" i="1" s="1"/>
  <c r="L28" i="1"/>
  <c r="M28" i="1" s="1"/>
  <c r="L27" i="1"/>
  <c r="M27" i="1" s="1"/>
  <c r="L26" i="1"/>
  <c r="M26" i="1" s="1"/>
  <c r="L25" i="1"/>
  <c r="M25" i="1" s="1"/>
  <c r="L24" i="1"/>
  <c r="M24" i="1" s="1"/>
  <c r="L23" i="1"/>
  <c r="M23" i="1" s="1"/>
  <c r="L22" i="1"/>
  <c r="M22" i="1" s="1"/>
  <c r="L21" i="1"/>
  <c r="M21" i="1" s="1"/>
  <c r="L20" i="1"/>
  <c r="M20" i="1" s="1"/>
  <c r="L19" i="1"/>
  <c r="M19" i="1" s="1"/>
  <c r="L18" i="1"/>
  <c r="M18" i="1" s="1"/>
  <c r="L17" i="1"/>
  <c r="M17" i="1" s="1"/>
  <c r="L16" i="1"/>
  <c r="M16" i="1" s="1"/>
  <c r="L15" i="1"/>
  <c r="M15" i="1" s="1"/>
  <c r="L14" i="1"/>
  <c r="M14" i="1" s="1"/>
  <c r="L13" i="1"/>
  <c r="M13" i="1" s="1"/>
  <c r="L12" i="1"/>
  <c r="M12" i="1" s="1"/>
  <c r="L11" i="1"/>
  <c r="M11" i="1" s="1"/>
  <c r="L10" i="1"/>
  <c r="M10" i="1" s="1"/>
  <c r="H9" i="1"/>
  <c r="K9" i="1" s="1"/>
  <c r="L8" i="1"/>
  <c r="H66" i="1"/>
  <c r="F66" i="1"/>
  <c r="L9" i="1" l="1"/>
  <c r="M9" i="1" s="1"/>
  <c r="K66" i="1"/>
  <c r="L66" i="1"/>
  <c r="M8" i="1"/>
  <c r="M66" i="1" l="1"/>
</calcChain>
</file>

<file path=xl/sharedStrings.xml><?xml version="1.0" encoding="utf-8"?>
<sst xmlns="http://schemas.openxmlformats.org/spreadsheetml/2006/main" count="96" uniqueCount="96">
  <si>
    <t>Розрахунок потреби в коштах на заробітну плату з нарахуваннями працівникам закладів загальної освіти  на 2009 рік</t>
  </si>
  <si>
    <t>Овруцькому  місту (району)</t>
  </si>
  <si>
    <t>тис. грн.</t>
  </si>
  <si>
    <t>Назва місцевого органу самоврядування                 ( сільські, селищні….)</t>
  </si>
  <si>
    <t>Тарифні розряди (постанова КМУ від 30.12.02 № 1298, по культурі - наказ Мінкультури від 11.10.07 №67)</t>
  </si>
  <si>
    <t xml:space="preserve">Чисельність працівників, од. </t>
  </si>
  <si>
    <t>мін.зп. 669 грн.</t>
  </si>
  <si>
    <t>Фонд оплати праці на 2008р.за посадовими окладами (тис.грн.)</t>
  </si>
  <si>
    <r>
      <t>Середній розмір обов</t>
    </r>
    <r>
      <rPr>
        <sz val="8"/>
        <rFont val="Arial"/>
        <family val="2"/>
        <charset val="204"/>
      </rPr>
      <t>'</t>
    </r>
    <r>
      <rPr>
        <sz val="8"/>
        <rFont val="Arial"/>
      </rPr>
      <t xml:space="preserve">язкових доплат та надбавок відповідно до галузевих наказів, </t>
    </r>
    <r>
      <rPr>
        <sz val="8"/>
        <rFont val="Arial"/>
        <family val="2"/>
        <charset val="204"/>
      </rPr>
      <t>%</t>
    </r>
    <r>
      <rPr>
        <sz val="8"/>
        <rFont val="Arial"/>
      </rPr>
      <t xml:space="preserve"> </t>
    </r>
  </si>
  <si>
    <t>Фонд зарплати для виплати надбавок, доплат та підвищень порсадових окладів</t>
  </si>
  <si>
    <t xml:space="preserve">Фонд зарплати, передбчений для виплат грошової винагороди та допомоги на оздоровлення </t>
  </si>
  <si>
    <t>Інші виплати (стимулюючі доплати, премії тощо)</t>
  </si>
  <si>
    <t>Фонд зарплати, всього тис. грн.</t>
  </si>
  <si>
    <t>Нарахування на заробітну плату на 2009 р. (тис.грн.)</t>
  </si>
  <si>
    <t>Фонд оплати праці з нарахуванням на 2009 р. (тис.грн.)</t>
  </si>
  <si>
    <t>Середньорічний посадовий оклад на 2009 р. відповідно до мін. зп та ЄТС, грн.</t>
  </si>
  <si>
    <t>Фактична на 1.01.08 р.</t>
  </si>
  <si>
    <t>Планова на 1.01.09 р.</t>
  </si>
  <si>
    <t>Розряд</t>
  </si>
  <si>
    <t>к-сть     штатних  одиниць</t>
  </si>
  <si>
    <t>посадовий оклад</t>
  </si>
  <si>
    <t>% місячн.фонду зарпл.</t>
  </si>
  <si>
    <t>вислуга   10%</t>
  </si>
  <si>
    <t>вислуга   20%</t>
  </si>
  <si>
    <t>вислуга   30%</t>
  </si>
  <si>
    <t>надбавка 3%</t>
  </si>
  <si>
    <t>надбавка 10%</t>
  </si>
  <si>
    <t>надбавка 20%</t>
  </si>
  <si>
    <t>доплата  8%</t>
  </si>
  <si>
    <t>доплата  10%</t>
  </si>
  <si>
    <t>доплата 20%</t>
  </si>
  <si>
    <t>доплата 40%</t>
  </si>
  <si>
    <t>Фонд з/п на місяць</t>
  </si>
  <si>
    <t>Фонд з/п на рік</t>
  </si>
  <si>
    <t>матер .допом</t>
  </si>
  <si>
    <t>матер. Допом</t>
  </si>
  <si>
    <t>Районний бюджет</t>
  </si>
  <si>
    <t>Завідуюча 12р</t>
  </si>
  <si>
    <t>Завідуюча 13р</t>
  </si>
  <si>
    <t>Завідуюча 14р</t>
  </si>
  <si>
    <t xml:space="preserve">Вихователь 7р </t>
  </si>
  <si>
    <t xml:space="preserve">Вихователь 8р </t>
  </si>
  <si>
    <t xml:space="preserve">Вихователь 9р </t>
  </si>
  <si>
    <t xml:space="preserve">Вихователь 10р </t>
  </si>
  <si>
    <t xml:space="preserve">Вихователь 11р </t>
  </si>
  <si>
    <t xml:space="preserve">Вихователь -методист 11р </t>
  </si>
  <si>
    <t xml:space="preserve">Вихователь -логопед 11р </t>
  </si>
  <si>
    <t xml:space="preserve">Вихователь -логопед 9р </t>
  </si>
  <si>
    <t>Вчитель-логопед 11р</t>
  </si>
  <si>
    <t>Практичний психолог 11р</t>
  </si>
  <si>
    <t>Інструктор з фізкул.</t>
  </si>
  <si>
    <t>Помічник вихователя 5р</t>
  </si>
  <si>
    <t>Муз керівник 7р</t>
  </si>
  <si>
    <t>Муз керівник 8р</t>
  </si>
  <si>
    <t>Муз керівник 9р</t>
  </si>
  <si>
    <t>Медсестра 6р</t>
  </si>
  <si>
    <t>Медсестра 7р</t>
  </si>
  <si>
    <t>Медсестра 8р</t>
  </si>
  <si>
    <t>Праля 1р</t>
  </si>
  <si>
    <t xml:space="preserve">Праля 2р </t>
  </si>
  <si>
    <t>Прибиральниця 1р</t>
  </si>
  <si>
    <t>re</t>
  </si>
  <si>
    <t>Сторож 1р</t>
  </si>
  <si>
    <t>Кастелянша 1р</t>
  </si>
  <si>
    <t>Кастелянша 2р</t>
  </si>
  <si>
    <t>Завгосп 5р</t>
  </si>
  <si>
    <t>Завгосп 7р</t>
  </si>
  <si>
    <t>Завгосп 8р</t>
  </si>
  <si>
    <t>Бухгалтер 7р</t>
  </si>
  <si>
    <t>Бухгалтер 8р</t>
  </si>
  <si>
    <t>Бухгалтер 9р</t>
  </si>
  <si>
    <t>Бухгалтер 10р</t>
  </si>
  <si>
    <t>Бухгалтер 11р</t>
  </si>
  <si>
    <t>Бухгалтер 12р</t>
  </si>
  <si>
    <t>Кухар 1р</t>
  </si>
  <si>
    <t>Кухар  2р</t>
  </si>
  <si>
    <t>Кухар  3р</t>
  </si>
  <si>
    <t>Кухар 4р</t>
  </si>
  <si>
    <t>Кухар 5р</t>
  </si>
  <si>
    <t>Підсобний працівник 1р</t>
  </si>
  <si>
    <t>Підсобний працівник 2р</t>
  </si>
  <si>
    <t>Підсобний працівник 3р</t>
  </si>
  <si>
    <t>Кочегар 1р</t>
  </si>
  <si>
    <t>Кочегар 2р</t>
  </si>
  <si>
    <t>Кочегар 3р</t>
  </si>
  <si>
    <t>Кочегар 5р</t>
  </si>
  <si>
    <t>Двірник 1р</t>
  </si>
  <si>
    <t xml:space="preserve">Комірник 2р </t>
  </si>
  <si>
    <t>Слюсар 1р</t>
  </si>
  <si>
    <t>Слюсар 2р</t>
  </si>
  <si>
    <t>Слюсар 4р</t>
  </si>
  <si>
    <t>Столяр 2р</t>
  </si>
  <si>
    <t>Няня-санітарка</t>
  </si>
  <si>
    <t>Сторож 2р</t>
  </si>
  <si>
    <t>Вихователь-методист 9р</t>
  </si>
  <si>
    <t xml:space="preserve"> Разом по району, місту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</si>
</sst>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0" fillId="2" borderId="0" xfId="0" applyFill="1"/>
    <xf numFmtId="16" fontId="5" fillId="2" borderId="0" xfId="0" applyNumberFormat="1" applyFont="1" applyFill="1" applyBorder="1" applyAlignment="1">
      <alignment horizontal="center" vertical="center" wrapText="1"/>
    </xf>
    <xf numFmtId="16" fontId="5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2" fontId="3" fillId="0" borderId="1" xfId="0" applyNumberFormat="1" applyFont="1" applyBorder="1"/>
    <xf numFmtId="1" fontId="3" fillId="0" borderId="1" xfId="0" applyNumberFormat="1" applyFont="1" applyBorder="1"/>
    <xf numFmtId="16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2" fontId="0" fillId="0" borderId="0" xfId="0" applyNumberFormat="1" applyBorder="1"/>
    <xf numFmtId="2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/>
    <xf numFmtId="2" fontId="0" fillId="0" borderId="0" xfId="0" applyNumberFormat="1"/>
    <xf numFmtId="0" fontId="5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/>
    <xf numFmtId="0" fontId="5" fillId="0" borderId="4" xfId="0" applyFont="1" applyBorder="1" applyAlignment="1">
      <alignment horizontal="left" vertical="center" wrapText="1"/>
    </xf>
    <xf numFmtId="0" fontId="3" fillId="0" borderId="4" xfId="0" applyFont="1" applyBorder="1"/>
    <xf numFmtId="2" fontId="3" fillId="0" borderId="4" xfId="0" applyNumberFormat="1" applyFont="1" applyBorder="1"/>
    <xf numFmtId="164" fontId="3" fillId="0" borderId="4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textRotation="90"/>
    </xf>
    <xf numFmtId="0" fontId="6" fillId="0" borderId="5" xfId="0" applyFont="1" applyBorder="1" applyAlignment="1">
      <alignment horizontal="center" vertical="center" textRotation="90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7620</xdr:rowOff>
    </xdr:from>
    <xdr:to>
      <xdr:col>4</xdr:col>
      <xdr:colOff>0</xdr:colOff>
      <xdr:row>1</xdr:row>
      <xdr:rowOff>7620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438400" y="4800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eestr\Desktop\Inform\&#1064;&#1090;&#1072;&#1090;&#1085;&#1080;&#1081;%20&#1088;&#1086;&#1089;&#1087;&#1080;&#1089;%20%20&#1044;&#1053;&#1047;%20&#1079;&#1074;&#1077;&#1076;%20&#1085;&#1072;01.09.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.Фосня "/>
      <sheetName val="В.Чернігівка"/>
      <sheetName val="В.Хайча"/>
      <sheetName val="Гладковичі "/>
      <sheetName val="Гошів"/>
      <sheetName val="Лучанки"/>
      <sheetName val="Листвин"/>
      <sheetName val="Можари"/>
      <sheetName val="Овруч1"/>
      <sheetName val="Ігнатпіль"/>
      <sheetName val="Прилуки"/>
      <sheetName val="Черепин"/>
      <sheetName val="Піщаниця"/>
      <sheetName val="Покалів"/>
      <sheetName val="Кирдани"/>
      <sheetName val="Словечно"/>
      <sheetName val="Тхорин"/>
      <sheetName val="Шоломки"/>
      <sheetName val="Сл-Шоломк."/>
      <sheetName val="Бондари"/>
      <sheetName val="Велідники"/>
      <sheetName val="Заріччя"/>
      <sheetName val="Норинськ"/>
      <sheetName val="Перш.ДНЗ №2"/>
      <sheetName val="Перш.ДНЗ №1"/>
      <sheetName val="ДНЗ №10"/>
      <sheetName val="ДНЗ №8"/>
      <sheetName val="ДНЗ №6"/>
      <sheetName val="Селезівка"/>
      <sheetName val="ДНЗ №5"/>
      <sheetName val="ДНЗ №4"/>
      <sheetName val="ДНЗ №2"/>
      <sheetName val="ДНЗ №1"/>
      <sheetName val="Бігунь"/>
      <sheetName val="школи_зведена"/>
    </sheetNames>
    <sheetDataSet>
      <sheetData sheetId="0">
        <row r="11">
          <cell r="N11">
            <v>23.5626</v>
          </cell>
        </row>
        <row r="12">
          <cell r="N12">
            <v>55.978200000000001</v>
          </cell>
          <cell r="Q12">
            <v>3872</v>
          </cell>
          <cell r="R12">
            <v>3872</v>
          </cell>
          <cell r="U12">
            <v>1161.5999999999999</v>
          </cell>
          <cell r="AA12">
            <v>774.4</v>
          </cell>
          <cell r="AC12">
            <v>5808</v>
          </cell>
        </row>
        <row r="13">
          <cell r="N13">
            <v>73.820400000000006</v>
          </cell>
        </row>
        <row r="14">
          <cell r="AC14">
            <v>3440.13</v>
          </cell>
        </row>
        <row r="15">
          <cell r="N15">
            <v>80.221800000000002</v>
          </cell>
        </row>
        <row r="16">
          <cell r="N16">
            <v>23.426400000000001</v>
          </cell>
        </row>
        <row r="17">
          <cell r="N17">
            <v>602.00400000000002</v>
          </cell>
          <cell r="P17">
            <v>1.3</v>
          </cell>
          <cell r="Q17">
            <v>3152</v>
          </cell>
          <cell r="R17">
            <v>3152</v>
          </cell>
          <cell r="T17">
            <v>1229.28</v>
          </cell>
          <cell r="AA17">
            <v>819.52</v>
          </cell>
          <cell r="AC17">
            <v>6146</v>
          </cell>
        </row>
        <row r="18">
          <cell r="N18">
            <v>805.4867999999999</v>
          </cell>
        </row>
        <row r="19">
          <cell r="N19">
            <v>504.48479999999995</v>
          </cell>
        </row>
        <row r="20">
          <cell r="N20">
            <v>1157.9724000000001</v>
          </cell>
        </row>
        <row r="21">
          <cell r="N21">
            <v>505.71059999999994</v>
          </cell>
        </row>
        <row r="22">
          <cell r="N22">
            <v>129.79859999999999</v>
          </cell>
        </row>
        <row r="23">
          <cell r="N23">
            <v>108.96000000000001</v>
          </cell>
        </row>
        <row r="24">
          <cell r="N24">
            <v>84.171599999999998</v>
          </cell>
          <cell r="Q24">
            <v>4352</v>
          </cell>
          <cell r="R24">
            <v>4352</v>
          </cell>
          <cell r="AC24">
            <v>3680</v>
          </cell>
        </row>
        <row r="26">
          <cell r="N26">
            <v>0</v>
          </cell>
        </row>
        <row r="27">
          <cell r="N27">
            <v>0</v>
          </cell>
          <cell r="Q27">
            <v>2464</v>
          </cell>
          <cell r="R27">
            <v>2464</v>
          </cell>
          <cell r="AC27">
            <v>800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Z32">
            <v>34.58</v>
          </cell>
          <cell r="AC32">
            <v>380.33</v>
          </cell>
        </row>
        <row r="34">
          <cell r="AC34">
            <v>3200</v>
          </cell>
        </row>
        <row r="40">
          <cell r="AA40">
            <v>696.96</v>
          </cell>
          <cell r="AC40">
            <v>4181.76</v>
          </cell>
        </row>
        <row r="48">
          <cell r="AC48">
            <v>3200</v>
          </cell>
        </row>
        <row r="54">
          <cell r="Z54">
            <v>373</v>
          </cell>
          <cell r="AC54">
            <v>6773</v>
          </cell>
          <cell r="AD54">
            <v>54184</v>
          </cell>
        </row>
        <row r="68">
          <cell r="O68">
            <v>0</v>
          </cell>
          <cell r="Q68">
            <v>23795</v>
          </cell>
          <cell r="R68">
            <v>20130.75</v>
          </cell>
        </row>
      </sheetData>
      <sheetData sheetId="1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  <cell r="Q12">
            <v>4128</v>
          </cell>
          <cell r="R12">
            <v>4128</v>
          </cell>
          <cell r="X12">
            <v>826</v>
          </cell>
          <cell r="AC12">
            <v>4954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</row>
        <row r="16">
          <cell r="N16">
            <v>488.17091654399985</v>
          </cell>
          <cell r="P16">
            <v>1.3</v>
          </cell>
          <cell r="Q16">
            <v>3786</v>
          </cell>
          <cell r="R16">
            <v>3786</v>
          </cell>
          <cell r="AA16">
            <v>757</v>
          </cell>
          <cell r="AC16">
            <v>4543</v>
          </cell>
        </row>
        <row r="17">
          <cell r="N17">
            <v>2202.0533282795518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  <cell r="Q24">
            <v>2503</v>
          </cell>
          <cell r="R24">
            <v>2503</v>
          </cell>
          <cell r="AC24">
            <v>3680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  <cell r="Q27">
            <v>692</v>
          </cell>
          <cell r="R27">
            <v>692</v>
          </cell>
          <cell r="AA27">
            <v>138</v>
          </cell>
          <cell r="AC27">
            <v>830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AC32">
            <v>800</v>
          </cell>
        </row>
        <row r="34">
          <cell r="AC34">
            <v>1600</v>
          </cell>
        </row>
        <row r="41">
          <cell r="AC41">
            <v>3715</v>
          </cell>
        </row>
        <row r="46">
          <cell r="AC46">
            <v>3200</v>
          </cell>
        </row>
        <row r="68">
          <cell r="O68">
            <v>0</v>
          </cell>
          <cell r="Q68">
            <v>17660</v>
          </cell>
          <cell r="R68">
            <v>17660</v>
          </cell>
        </row>
      </sheetData>
      <sheetData sheetId="2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</row>
        <row r="16">
          <cell r="N16">
            <v>488.17091654399985</v>
          </cell>
        </row>
        <row r="17">
          <cell r="N17">
            <v>2202.0533282795518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68">
          <cell r="O68">
            <v>0</v>
          </cell>
          <cell r="Q68">
            <v>0</v>
          </cell>
          <cell r="R68">
            <v>0</v>
          </cell>
        </row>
      </sheetData>
      <sheetData sheetId="3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</row>
        <row r="16">
          <cell r="N16">
            <v>488.17091654399985</v>
          </cell>
        </row>
        <row r="17">
          <cell r="N17">
            <v>2202.0533282795518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68">
          <cell r="O68">
            <v>0</v>
          </cell>
          <cell r="Q68">
            <v>0</v>
          </cell>
          <cell r="R68">
            <v>0</v>
          </cell>
        </row>
      </sheetData>
      <sheetData sheetId="4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</row>
        <row r="16">
          <cell r="N16">
            <v>488.17091654399985</v>
          </cell>
        </row>
        <row r="17">
          <cell r="N17">
            <v>2202.0533282795518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68">
          <cell r="O68">
            <v>0</v>
          </cell>
          <cell r="Q68">
            <v>0</v>
          </cell>
          <cell r="R68">
            <v>0</v>
          </cell>
        </row>
      </sheetData>
      <sheetData sheetId="5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</row>
        <row r="16">
          <cell r="N16">
            <v>488.17091654399985</v>
          </cell>
        </row>
        <row r="17">
          <cell r="N17">
            <v>2202.0533282795518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68">
          <cell r="O68">
            <v>0</v>
          </cell>
          <cell r="Q68">
            <v>0</v>
          </cell>
          <cell r="R68">
            <v>0</v>
          </cell>
        </row>
      </sheetData>
      <sheetData sheetId="6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</row>
        <row r="16">
          <cell r="N16">
            <v>488.17091654399985</v>
          </cell>
        </row>
        <row r="17">
          <cell r="N17">
            <v>2202.0533282795518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68">
          <cell r="O68">
            <v>0</v>
          </cell>
          <cell r="Q68">
            <v>0</v>
          </cell>
          <cell r="R68">
            <v>0</v>
          </cell>
        </row>
      </sheetData>
      <sheetData sheetId="7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</row>
        <row r="16">
          <cell r="N16">
            <v>488.17091654399985</v>
          </cell>
        </row>
        <row r="17">
          <cell r="N17">
            <v>2202.0533282795518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68">
          <cell r="O68">
            <v>0</v>
          </cell>
          <cell r="Q68">
            <v>0</v>
          </cell>
          <cell r="R68">
            <v>0</v>
          </cell>
        </row>
      </sheetData>
      <sheetData sheetId="8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</row>
        <row r="16">
          <cell r="N16">
            <v>488.17091654399985</v>
          </cell>
        </row>
        <row r="17">
          <cell r="N17">
            <v>2202.0533282795518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68">
          <cell r="O68">
            <v>0</v>
          </cell>
          <cell r="Q68">
            <v>0</v>
          </cell>
          <cell r="R68">
            <v>0</v>
          </cell>
        </row>
      </sheetData>
      <sheetData sheetId="9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</row>
        <row r="16">
          <cell r="N16">
            <v>488.17091654399985</v>
          </cell>
        </row>
        <row r="17">
          <cell r="N17">
            <v>2202.0533282795518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68">
          <cell r="O68">
            <v>0</v>
          </cell>
          <cell r="Q68">
            <v>0</v>
          </cell>
          <cell r="R68">
            <v>0</v>
          </cell>
        </row>
      </sheetData>
      <sheetData sheetId="10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</row>
        <row r="16">
          <cell r="N16">
            <v>488.17091654399985</v>
          </cell>
        </row>
        <row r="17">
          <cell r="N17">
            <v>2202.0533282795518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68">
          <cell r="O68">
            <v>0</v>
          </cell>
          <cell r="Q68">
            <v>0</v>
          </cell>
          <cell r="R68">
            <v>0</v>
          </cell>
        </row>
      </sheetData>
      <sheetData sheetId="11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  <cell r="Q12">
            <v>3872</v>
          </cell>
          <cell r="R12">
            <v>3872</v>
          </cell>
          <cell r="U12">
            <v>1161.5999999999999</v>
          </cell>
          <cell r="AA12">
            <v>774</v>
          </cell>
          <cell r="AC12">
            <v>5808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</row>
        <row r="16">
          <cell r="N16">
            <v>488.17091654399985</v>
          </cell>
        </row>
        <row r="17">
          <cell r="N17">
            <v>2202.0533282795518</v>
          </cell>
          <cell r="P17">
            <v>1</v>
          </cell>
          <cell r="Q17">
            <v>3632</v>
          </cell>
          <cell r="R17">
            <v>3632</v>
          </cell>
          <cell r="U17">
            <v>1089.5999999999999</v>
          </cell>
          <cell r="AA17">
            <v>726.4</v>
          </cell>
          <cell r="AC17">
            <v>5448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  <cell r="Q24">
            <v>2176</v>
          </cell>
          <cell r="R24">
            <v>2176</v>
          </cell>
          <cell r="Z24">
            <v>217.6</v>
          </cell>
          <cell r="AC24">
            <v>2393.6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  <cell r="Q27">
            <v>3152</v>
          </cell>
          <cell r="R27">
            <v>788</v>
          </cell>
          <cell r="AC27">
            <v>788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AC32">
            <v>436</v>
          </cell>
        </row>
        <row r="42">
          <cell r="AC42">
            <v>3484</v>
          </cell>
        </row>
        <row r="49">
          <cell r="AC49">
            <v>2032</v>
          </cell>
        </row>
        <row r="51">
          <cell r="AC51">
            <v>800</v>
          </cell>
          <cell r="AD51">
            <v>9600</v>
          </cell>
        </row>
        <row r="68">
          <cell r="O68">
            <v>0</v>
          </cell>
          <cell r="Q68">
            <v>21692</v>
          </cell>
          <cell r="R68">
            <v>17220</v>
          </cell>
        </row>
      </sheetData>
      <sheetData sheetId="12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  <cell r="Q12">
            <v>3872</v>
          </cell>
          <cell r="R12">
            <v>3872</v>
          </cell>
          <cell r="T12">
            <v>774.4</v>
          </cell>
          <cell r="AA12">
            <v>774.4</v>
          </cell>
          <cell r="AC12">
            <v>5420.8</v>
          </cell>
        </row>
        <row r="13">
          <cell r="N13">
            <v>1729.2125077512001</v>
          </cell>
        </row>
        <row r="16">
          <cell r="N16">
            <v>488.17091654399985</v>
          </cell>
          <cell r="P16">
            <v>0.3</v>
          </cell>
          <cell r="Q16">
            <v>2912</v>
          </cell>
          <cell r="R16">
            <v>873</v>
          </cell>
          <cell r="T16">
            <v>174.72</v>
          </cell>
          <cell r="AA16">
            <v>174.72</v>
          </cell>
          <cell r="AC16">
            <v>1223.04</v>
          </cell>
        </row>
        <row r="17">
          <cell r="N17">
            <v>2202.0533282795518</v>
          </cell>
          <cell r="P17">
            <v>1</v>
          </cell>
          <cell r="Q17">
            <v>3152</v>
          </cell>
          <cell r="R17">
            <v>3152</v>
          </cell>
          <cell r="S17">
            <v>315.2</v>
          </cell>
          <cell r="AA17">
            <v>630.4</v>
          </cell>
          <cell r="AC17">
            <v>4097.6000000000004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  <cell r="Q24">
            <v>2176</v>
          </cell>
          <cell r="R24">
            <v>2502.4</v>
          </cell>
          <cell r="AA24">
            <v>217.6</v>
          </cell>
          <cell r="AC24">
            <v>3680</v>
          </cell>
        </row>
        <row r="25">
          <cell r="N25">
            <v>0</v>
          </cell>
        </row>
        <row r="26">
          <cell r="N26">
            <v>0</v>
          </cell>
          <cell r="Q26">
            <v>2912</v>
          </cell>
          <cell r="R26">
            <v>728</v>
          </cell>
          <cell r="S26">
            <v>72.8</v>
          </cell>
          <cell r="AA26">
            <v>145.6</v>
          </cell>
          <cell r="AC26">
            <v>946.4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Q32">
            <v>1744</v>
          </cell>
          <cell r="R32">
            <v>436</v>
          </cell>
          <cell r="AC32">
            <v>800</v>
          </cell>
        </row>
        <row r="38">
          <cell r="Q38">
            <v>2464</v>
          </cell>
          <cell r="R38">
            <v>1232</v>
          </cell>
          <cell r="AC38">
            <v>1600</v>
          </cell>
        </row>
        <row r="44">
          <cell r="Q44">
            <v>3484</v>
          </cell>
          <cell r="R44">
            <v>3484</v>
          </cell>
          <cell r="AA44">
            <v>696.96</v>
          </cell>
          <cell r="AC44">
            <v>4181</v>
          </cell>
        </row>
        <row r="49">
          <cell r="Q49">
            <v>1414</v>
          </cell>
          <cell r="R49">
            <v>1414</v>
          </cell>
          <cell r="AC49">
            <v>1414</v>
          </cell>
        </row>
        <row r="51">
          <cell r="Q51">
            <v>1600</v>
          </cell>
          <cell r="R51">
            <v>1600</v>
          </cell>
          <cell r="AC51">
            <v>1600</v>
          </cell>
          <cell r="AD51">
            <v>19200</v>
          </cell>
        </row>
      </sheetData>
      <sheetData sheetId="13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  <cell r="Q12">
            <v>3872</v>
          </cell>
          <cell r="R12">
            <v>3872</v>
          </cell>
          <cell r="U12">
            <v>1161.5999999999999</v>
          </cell>
          <cell r="AA12">
            <v>774.4</v>
          </cell>
          <cell r="AC12">
            <v>5808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</row>
        <row r="16">
          <cell r="N16">
            <v>488.17091654399985</v>
          </cell>
          <cell r="P16">
            <v>0.3</v>
          </cell>
          <cell r="Q16">
            <v>2912</v>
          </cell>
          <cell r="R16">
            <v>873</v>
          </cell>
          <cell r="S16">
            <v>87.36</v>
          </cell>
          <cell r="AA16">
            <v>174.72</v>
          </cell>
          <cell r="AC16">
            <v>1135.68</v>
          </cell>
        </row>
        <row r="17">
          <cell r="N17">
            <v>2202.0533282795518</v>
          </cell>
          <cell r="P17">
            <v>1</v>
          </cell>
          <cell r="Q17">
            <v>3392</v>
          </cell>
          <cell r="R17">
            <v>3392</v>
          </cell>
          <cell r="T17">
            <v>678.4</v>
          </cell>
          <cell r="AA17">
            <v>678.4</v>
          </cell>
          <cell r="AC17">
            <v>4748.8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  <cell r="Q24">
            <v>2176</v>
          </cell>
          <cell r="R24">
            <v>2284.8000000000002</v>
          </cell>
          <cell r="AC24">
            <v>3200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  <cell r="Q27">
            <v>2912</v>
          </cell>
          <cell r="R27">
            <v>728</v>
          </cell>
          <cell r="U27">
            <v>218.4</v>
          </cell>
          <cell r="AA27">
            <v>145.6</v>
          </cell>
          <cell r="AC27">
            <v>1092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Q32">
            <v>1744</v>
          </cell>
          <cell r="R32">
            <v>436</v>
          </cell>
          <cell r="AC32">
            <v>800</v>
          </cell>
        </row>
        <row r="34">
          <cell r="Q34">
            <v>1600</v>
          </cell>
          <cell r="R34">
            <v>800</v>
          </cell>
          <cell r="AC34">
            <v>1600</v>
          </cell>
        </row>
        <row r="38">
          <cell r="Q38">
            <v>2464</v>
          </cell>
          <cell r="R38">
            <v>1232</v>
          </cell>
          <cell r="AC38">
            <v>1600</v>
          </cell>
        </row>
        <row r="42">
          <cell r="Q42">
            <v>3484.8</v>
          </cell>
          <cell r="R42">
            <v>3484.8</v>
          </cell>
          <cell r="AC42">
            <v>3484.8</v>
          </cell>
        </row>
        <row r="49">
          <cell r="Q49">
            <v>2032</v>
          </cell>
          <cell r="R49">
            <v>2032</v>
          </cell>
          <cell r="AC49">
            <v>3200</v>
          </cell>
        </row>
        <row r="51">
          <cell r="Q51">
            <v>1600</v>
          </cell>
          <cell r="R51">
            <v>800</v>
          </cell>
          <cell r="AC51">
            <v>1600</v>
          </cell>
          <cell r="AD51">
            <v>19200</v>
          </cell>
        </row>
        <row r="55">
          <cell r="Q55">
            <v>1744</v>
          </cell>
          <cell r="R55">
            <v>4360</v>
          </cell>
          <cell r="AC55">
            <v>8000</v>
          </cell>
          <cell r="AD55">
            <v>96000</v>
          </cell>
        </row>
      </sheetData>
      <sheetData sheetId="14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  <cell r="Q12">
            <v>3872</v>
          </cell>
          <cell r="R12">
            <v>3872</v>
          </cell>
          <cell r="U12">
            <v>1161.5999999999999</v>
          </cell>
          <cell r="AA12">
            <v>774.4</v>
          </cell>
          <cell r="AC12">
            <v>5808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  <cell r="Q15">
            <v>3392</v>
          </cell>
          <cell r="R15">
            <v>3392</v>
          </cell>
          <cell r="T15">
            <v>378.4</v>
          </cell>
          <cell r="AA15">
            <v>678.4</v>
          </cell>
          <cell r="AC15">
            <v>4748.8</v>
          </cell>
        </row>
        <row r="16">
          <cell r="N16">
            <v>488.17091654399985</v>
          </cell>
          <cell r="P16">
            <v>0.5</v>
          </cell>
          <cell r="Q16">
            <v>2912</v>
          </cell>
          <cell r="R16">
            <v>1456</v>
          </cell>
          <cell r="T16">
            <v>291.2</v>
          </cell>
          <cell r="AA16">
            <v>291.2</v>
          </cell>
          <cell r="AC16">
            <v>2038.4</v>
          </cell>
        </row>
        <row r="17">
          <cell r="N17">
            <v>2202.0533282795518</v>
          </cell>
          <cell r="P17">
            <v>1.6</v>
          </cell>
          <cell r="Q17">
            <v>3152</v>
          </cell>
          <cell r="R17">
            <v>5043.2</v>
          </cell>
          <cell r="T17">
            <v>819</v>
          </cell>
          <cell r="AC17">
            <v>6871.36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  <cell r="Q24">
            <v>4352</v>
          </cell>
          <cell r="R24">
            <v>4352</v>
          </cell>
          <cell r="AC24">
            <v>4352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  <cell r="Q27">
            <v>2912</v>
          </cell>
          <cell r="R27">
            <v>1456</v>
          </cell>
          <cell r="T27">
            <v>436.8</v>
          </cell>
          <cell r="AA27">
            <v>291.2</v>
          </cell>
          <cell r="AC27">
            <v>2184</v>
          </cell>
        </row>
        <row r="28">
          <cell r="N28">
            <v>0</v>
          </cell>
          <cell r="Q28">
            <v>2320</v>
          </cell>
          <cell r="R28">
            <v>1160</v>
          </cell>
          <cell r="S28">
            <v>348</v>
          </cell>
          <cell r="U28">
            <v>242.1</v>
          </cell>
          <cell r="AC28">
            <v>1508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Q32">
            <v>1744</v>
          </cell>
          <cell r="R32">
            <v>872</v>
          </cell>
          <cell r="AC32">
            <v>872</v>
          </cell>
        </row>
        <row r="34">
          <cell r="Q34">
            <v>1600</v>
          </cell>
          <cell r="R34">
            <v>400</v>
          </cell>
          <cell r="AC34">
            <v>400</v>
          </cell>
        </row>
        <row r="35">
          <cell r="Q35">
            <v>1600</v>
          </cell>
          <cell r="R35">
            <v>400</v>
          </cell>
          <cell r="AC35">
            <v>400</v>
          </cell>
        </row>
        <row r="38">
          <cell r="Q38">
            <v>2464</v>
          </cell>
          <cell r="R38">
            <v>1232</v>
          </cell>
          <cell r="AC38">
            <v>1232</v>
          </cell>
        </row>
        <row r="45">
          <cell r="Q45">
            <v>3484.8</v>
          </cell>
          <cell r="R45">
            <v>3484.8</v>
          </cell>
          <cell r="AC45">
            <v>3484.8</v>
          </cell>
        </row>
        <row r="49">
          <cell r="Q49">
            <v>2032</v>
          </cell>
          <cell r="R49">
            <v>2032</v>
          </cell>
          <cell r="AC49">
            <v>3032</v>
          </cell>
        </row>
        <row r="51">
          <cell r="Q51">
            <v>1600</v>
          </cell>
          <cell r="R51">
            <v>800</v>
          </cell>
          <cell r="AC51">
            <v>800</v>
          </cell>
          <cell r="AD51">
            <v>9600</v>
          </cell>
        </row>
        <row r="52">
          <cell r="Q52">
            <v>1744</v>
          </cell>
          <cell r="R52">
            <v>872</v>
          </cell>
          <cell r="AC52">
            <v>872</v>
          </cell>
          <cell r="AD52">
            <v>10464</v>
          </cell>
        </row>
        <row r="56">
          <cell r="Q56">
            <v>3776</v>
          </cell>
          <cell r="R56">
            <v>3776</v>
          </cell>
          <cell r="AC56">
            <v>3776</v>
          </cell>
          <cell r="AD56">
            <v>45312</v>
          </cell>
        </row>
      </sheetData>
      <sheetData sheetId="15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</row>
        <row r="16">
          <cell r="N16">
            <v>488.17091654399985</v>
          </cell>
        </row>
        <row r="17">
          <cell r="N17">
            <v>2202.0533282795518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</sheetData>
      <sheetData sheetId="16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</row>
        <row r="16">
          <cell r="N16">
            <v>488.17091654399985</v>
          </cell>
        </row>
        <row r="17">
          <cell r="N17">
            <v>2202.0533282795518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</sheetData>
      <sheetData sheetId="17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  <cell r="Q12">
            <v>3872</v>
          </cell>
          <cell r="R12">
            <v>3872</v>
          </cell>
          <cell r="U12">
            <v>1161.5999999999999</v>
          </cell>
          <cell r="AA12">
            <v>774.4</v>
          </cell>
          <cell r="AC12">
            <v>5808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</row>
        <row r="16">
          <cell r="N16">
            <v>488.17091654399985</v>
          </cell>
          <cell r="P16">
            <v>1.3</v>
          </cell>
          <cell r="Q16">
            <v>2912</v>
          </cell>
          <cell r="R16">
            <v>3785.6</v>
          </cell>
          <cell r="U16">
            <v>1135.68</v>
          </cell>
          <cell r="AA16">
            <v>757.12</v>
          </cell>
          <cell r="AC16">
            <v>5678.4</v>
          </cell>
        </row>
        <row r="17">
          <cell r="N17">
            <v>2202.0533282795518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  <cell r="Q24">
            <v>2176</v>
          </cell>
          <cell r="R24">
            <v>2502.4</v>
          </cell>
          <cell r="AC24">
            <v>3680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  <cell r="Q27">
            <v>3152</v>
          </cell>
          <cell r="R27">
            <v>788</v>
          </cell>
          <cell r="T27">
            <v>157.6</v>
          </cell>
          <cell r="AA27">
            <v>157.6</v>
          </cell>
          <cell r="AC27">
            <v>1103.2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Q32">
            <v>1744</v>
          </cell>
          <cell r="R32">
            <v>436</v>
          </cell>
          <cell r="AC32">
            <v>800</v>
          </cell>
        </row>
        <row r="34">
          <cell r="Q34">
            <v>1600</v>
          </cell>
          <cell r="R34">
            <v>800</v>
          </cell>
          <cell r="AC34">
            <v>1600</v>
          </cell>
        </row>
        <row r="44">
          <cell r="Q44">
            <v>3484.8</v>
          </cell>
          <cell r="R44">
            <v>3484.8</v>
          </cell>
          <cell r="AC44">
            <v>5227.2</v>
          </cell>
        </row>
        <row r="49">
          <cell r="Q49">
            <v>2032</v>
          </cell>
          <cell r="R49">
            <v>2032</v>
          </cell>
          <cell r="AC49">
            <v>3200</v>
          </cell>
        </row>
        <row r="51">
          <cell r="Q51">
            <v>1600</v>
          </cell>
          <cell r="R51">
            <v>800</v>
          </cell>
          <cell r="AC51">
            <v>1600</v>
          </cell>
          <cell r="AD51">
            <v>19200</v>
          </cell>
        </row>
        <row r="54">
          <cell r="Q54">
            <v>1600</v>
          </cell>
          <cell r="R54">
            <v>800</v>
          </cell>
          <cell r="AC54">
            <v>1600</v>
          </cell>
          <cell r="AD54">
            <v>19200</v>
          </cell>
        </row>
      </sheetData>
      <sheetData sheetId="18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</row>
        <row r="16">
          <cell r="N16">
            <v>488.17091654399985</v>
          </cell>
        </row>
        <row r="17">
          <cell r="N17">
            <v>2202.0533282795518</v>
          </cell>
          <cell r="P17">
            <v>2.85</v>
          </cell>
          <cell r="Q17">
            <v>3252</v>
          </cell>
          <cell r="R17">
            <v>3152</v>
          </cell>
          <cell r="T17">
            <v>1796.64</v>
          </cell>
          <cell r="AA17">
            <v>1796.64</v>
          </cell>
          <cell r="AC17">
            <v>12576.48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  <cell r="Q24">
            <v>2176</v>
          </cell>
          <cell r="R24">
            <v>4678.3999999999996</v>
          </cell>
          <cell r="Z24">
            <v>467.84</v>
          </cell>
          <cell r="AC24">
            <v>7347.84</v>
          </cell>
        </row>
        <row r="25">
          <cell r="N25">
            <v>0</v>
          </cell>
          <cell r="Q25">
            <v>1714</v>
          </cell>
          <cell r="R25">
            <v>428.5</v>
          </cell>
          <cell r="T25">
            <v>85.7</v>
          </cell>
          <cell r="AA25">
            <v>85.7</v>
          </cell>
          <cell r="AC25">
            <v>599.9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Q32">
            <v>1744</v>
          </cell>
          <cell r="R32">
            <v>872</v>
          </cell>
          <cell r="Z32">
            <v>122.08</v>
          </cell>
          <cell r="AC32">
            <v>1722.08</v>
          </cell>
        </row>
        <row r="34">
          <cell r="Q34">
            <v>1600</v>
          </cell>
          <cell r="R34">
            <v>1600</v>
          </cell>
          <cell r="AC34">
            <v>3200</v>
          </cell>
        </row>
        <row r="38">
          <cell r="Q38">
            <v>2464</v>
          </cell>
          <cell r="R38">
            <v>1232</v>
          </cell>
          <cell r="AC38">
            <v>1600</v>
          </cell>
        </row>
        <row r="41">
          <cell r="Q41">
            <v>4018</v>
          </cell>
          <cell r="R41">
            <v>4018</v>
          </cell>
          <cell r="AC41">
            <v>4018</v>
          </cell>
        </row>
        <row r="46">
          <cell r="Q46">
            <v>1378</v>
          </cell>
          <cell r="R46">
            <v>1378</v>
          </cell>
          <cell r="AC46">
            <v>1378</v>
          </cell>
        </row>
        <row r="48">
          <cell r="Q48">
            <v>1888</v>
          </cell>
          <cell r="R48">
            <v>2832</v>
          </cell>
          <cell r="AC48">
            <v>5026.5600000000004</v>
          </cell>
        </row>
        <row r="51">
          <cell r="Q51">
            <v>1378</v>
          </cell>
          <cell r="R51">
            <v>689</v>
          </cell>
          <cell r="AC51">
            <v>689</v>
          </cell>
          <cell r="AD51">
            <v>8268</v>
          </cell>
        </row>
        <row r="54">
          <cell r="Q54">
            <v>1600</v>
          </cell>
          <cell r="R54">
            <v>3200</v>
          </cell>
          <cell r="AC54">
            <v>3200</v>
          </cell>
          <cell r="AD54">
            <v>38400</v>
          </cell>
        </row>
      </sheetData>
      <sheetData sheetId="19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  <cell r="O12">
            <v>0</v>
          </cell>
          <cell r="Q12">
            <v>3872</v>
          </cell>
          <cell r="R12">
            <v>3872</v>
          </cell>
          <cell r="U12">
            <v>1548.8</v>
          </cell>
          <cell r="AC12">
            <v>5420</v>
          </cell>
        </row>
        <row r="13">
          <cell r="N13">
            <v>1729.2125077512001</v>
          </cell>
        </row>
        <row r="15">
          <cell r="N15">
            <v>80.221800000000002</v>
          </cell>
        </row>
        <row r="16">
          <cell r="N16">
            <v>488.17091654399985</v>
          </cell>
        </row>
        <row r="17">
          <cell r="N17">
            <v>2202.0533282795518</v>
          </cell>
          <cell r="P17">
            <v>1.3</v>
          </cell>
          <cell r="Q17">
            <v>3152</v>
          </cell>
          <cell r="R17">
            <v>3152</v>
          </cell>
          <cell r="U17">
            <v>1954.2</v>
          </cell>
          <cell r="AC17">
            <v>6638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  <cell r="Q24">
            <v>2176</v>
          </cell>
          <cell r="R24">
            <v>1514</v>
          </cell>
          <cell r="AA24">
            <v>1024</v>
          </cell>
          <cell r="AC24">
            <v>3200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  <cell r="Q27">
            <v>2768</v>
          </cell>
          <cell r="R27">
            <v>2768</v>
          </cell>
          <cell r="AA27">
            <v>1108</v>
          </cell>
          <cell r="AC27">
            <v>969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Q32">
            <v>1744</v>
          </cell>
          <cell r="R32">
            <v>1744</v>
          </cell>
          <cell r="AC32">
            <v>527</v>
          </cell>
        </row>
        <row r="44">
          <cell r="Q44">
            <v>3485</v>
          </cell>
          <cell r="R44">
            <v>3485</v>
          </cell>
          <cell r="AB44">
            <v>697</v>
          </cell>
          <cell r="AC44">
            <v>4182</v>
          </cell>
        </row>
        <row r="49">
          <cell r="Q49">
            <v>1888</v>
          </cell>
          <cell r="R49">
            <v>1888</v>
          </cell>
          <cell r="AC49">
            <v>3200</v>
          </cell>
        </row>
        <row r="51">
          <cell r="Q51">
            <v>1600</v>
          </cell>
          <cell r="R51">
            <v>800</v>
          </cell>
          <cell r="AC51">
            <v>1600</v>
          </cell>
          <cell r="AD51">
            <v>19200</v>
          </cell>
        </row>
      </sheetData>
      <sheetData sheetId="20">
        <row r="10">
          <cell r="N10">
            <v>2053.1816636879998</v>
          </cell>
          <cell r="Q10">
            <v>0</v>
          </cell>
          <cell r="R10">
            <v>0</v>
          </cell>
          <cell r="U10">
            <v>0</v>
          </cell>
          <cell r="AA10">
            <v>0</v>
          </cell>
          <cell r="AC10">
            <v>0</v>
          </cell>
        </row>
        <row r="11">
          <cell r="N11">
            <v>514.29482428199992</v>
          </cell>
        </row>
        <row r="12">
          <cell r="N12">
            <v>128.23097068799999</v>
          </cell>
        </row>
        <row r="13">
          <cell r="N13">
            <v>1729.2125077512001</v>
          </cell>
        </row>
        <row r="14">
          <cell r="N14">
            <v>118.06578720000002</v>
          </cell>
          <cell r="Q14">
            <v>0</v>
          </cell>
          <cell r="R14">
            <v>0</v>
          </cell>
          <cell r="U14">
            <v>0</v>
          </cell>
          <cell r="AA14">
            <v>0</v>
          </cell>
          <cell r="AC14">
            <v>0</v>
          </cell>
        </row>
        <row r="15">
          <cell r="N15">
            <v>80.221800000000002</v>
          </cell>
        </row>
        <row r="16">
          <cell r="N16">
            <v>488.17091654399985</v>
          </cell>
        </row>
        <row r="17">
          <cell r="N17">
            <v>2202.0533282795518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</sheetData>
      <sheetData sheetId="21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  <cell r="Q12">
            <v>4128</v>
          </cell>
          <cell r="R12">
            <v>4128</v>
          </cell>
          <cell r="U12">
            <v>1238.4000000000001</v>
          </cell>
          <cell r="AA12">
            <v>825.6</v>
          </cell>
          <cell r="AC12">
            <v>6192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</row>
        <row r="16">
          <cell r="N16">
            <v>488.17091654399985</v>
          </cell>
          <cell r="P16">
            <v>2.1</v>
          </cell>
          <cell r="Q16">
            <v>2912</v>
          </cell>
          <cell r="R16">
            <v>3203</v>
          </cell>
          <cell r="U16">
            <v>960.96</v>
          </cell>
          <cell r="AC16">
            <v>8589.4</v>
          </cell>
        </row>
        <row r="17">
          <cell r="N17">
            <v>2202.0533282795518</v>
          </cell>
          <cell r="P17">
            <v>1</v>
          </cell>
          <cell r="Q17">
            <v>3152</v>
          </cell>
          <cell r="R17">
            <v>3152</v>
          </cell>
          <cell r="U17">
            <v>630.4</v>
          </cell>
          <cell r="AA17">
            <v>630.4</v>
          </cell>
          <cell r="AC17">
            <v>4412.8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  <cell r="Q24">
            <v>2176</v>
          </cell>
          <cell r="R24">
            <v>2176</v>
          </cell>
          <cell r="AC24">
            <v>4640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  <cell r="Q27">
            <v>3152</v>
          </cell>
          <cell r="R27">
            <v>1576</v>
          </cell>
          <cell r="T27">
            <v>315.2</v>
          </cell>
          <cell r="AA27">
            <v>315.2</v>
          </cell>
          <cell r="AC27">
            <v>2206.4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  <cell r="Q30">
            <v>2624</v>
          </cell>
          <cell r="R30">
            <v>1312</v>
          </cell>
          <cell r="T30">
            <v>0</v>
          </cell>
          <cell r="U30">
            <v>393.6</v>
          </cell>
          <cell r="AC30">
            <v>1705.6</v>
          </cell>
        </row>
        <row r="31">
          <cell r="N31">
            <v>0</v>
          </cell>
        </row>
        <row r="32">
          <cell r="Q32">
            <v>1744</v>
          </cell>
          <cell r="R32">
            <v>1744</v>
          </cell>
          <cell r="AC32">
            <v>1600</v>
          </cell>
        </row>
        <row r="34">
          <cell r="Q34">
            <v>1600</v>
          </cell>
          <cell r="R34">
            <v>1600</v>
          </cell>
          <cell r="AA34">
            <v>320</v>
          </cell>
          <cell r="AC34">
            <v>3520</v>
          </cell>
        </row>
        <row r="38">
          <cell r="Q38">
            <v>2464</v>
          </cell>
          <cell r="R38">
            <v>1232</v>
          </cell>
          <cell r="AC38">
            <v>1600</v>
          </cell>
        </row>
        <row r="40">
          <cell r="Q40">
            <v>2768</v>
          </cell>
          <cell r="R40">
            <v>2768</v>
          </cell>
          <cell r="AC40">
            <v>3200</v>
          </cell>
        </row>
        <row r="48">
          <cell r="Q48">
            <v>1888</v>
          </cell>
          <cell r="R48">
            <v>2832</v>
          </cell>
          <cell r="AC48">
            <v>4800</v>
          </cell>
        </row>
        <row r="54">
          <cell r="Q54">
            <v>1600</v>
          </cell>
          <cell r="R54">
            <v>1600</v>
          </cell>
          <cell r="AC54">
            <v>1600</v>
          </cell>
          <cell r="AD54">
            <v>19200</v>
          </cell>
        </row>
      </sheetData>
      <sheetData sheetId="22">
        <row r="10">
          <cell r="N10">
            <v>2053.1816636879998</v>
          </cell>
        </row>
        <row r="11">
          <cell r="N11">
            <v>514.29482428199992</v>
          </cell>
          <cell r="AC11">
            <v>0</v>
          </cell>
        </row>
        <row r="12">
          <cell r="N12">
            <v>128.23097068799999</v>
          </cell>
          <cell r="Q12">
            <v>4128</v>
          </cell>
          <cell r="R12">
            <v>4128</v>
          </cell>
          <cell r="AA12">
            <v>825.6</v>
          </cell>
          <cell r="AC12">
            <v>6192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</row>
        <row r="16">
          <cell r="N16">
            <v>488.17091654399985</v>
          </cell>
          <cell r="P16">
            <v>2</v>
          </cell>
          <cell r="Q16">
            <v>2912</v>
          </cell>
          <cell r="R16">
            <v>5824</v>
          </cell>
          <cell r="T16">
            <v>1164.8</v>
          </cell>
          <cell r="Z16">
            <v>291.2</v>
          </cell>
          <cell r="AA16">
            <v>582.4</v>
          </cell>
          <cell r="AC16">
            <v>7861.8</v>
          </cell>
        </row>
        <row r="17">
          <cell r="N17">
            <v>2202.0533282795518</v>
          </cell>
          <cell r="P17">
            <v>0.7</v>
          </cell>
          <cell r="Q17">
            <v>3632</v>
          </cell>
          <cell r="R17">
            <v>3632</v>
          </cell>
          <cell r="U17">
            <v>131.58000000000001</v>
          </cell>
          <cell r="AA17">
            <v>377</v>
          </cell>
          <cell r="AC17">
            <v>2487.36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  <cell r="Q24">
            <v>3200</v>
          </cell>
          <cell r="R24">
            <v>3200</v>
          </cell>
          <cell r="AC24">
            <v>7360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  <cell r="Q27">
            <v>2768</v>
          </cell>
          <cell r="R27">
            <v>2768</v>
          </cell>
          <cell r="AA27">
            <v>276</v>
          </cell>
          <cell r="AC27">
            <v>1660</v>
          </cell>
        </row>
        <row r="28">
          <cell r="N28">
            <v>0</v>
          </cell>
        </row>
        <row r="29">
          <cell r="N29">
            <v>0</v>
          </cell>
          <cell r="Q29">
            <v>2768</v>
          </cell>
          <cell r="R29">
            <v>857</v>
          </cell>
          <cell r="S29">
            <v>85.7</v>
          </cell>
          <cell r="Z29">
            <v>138.4</v>
          </cell>
          <cell r="AC29">
            <v>1522</v>
          </cell>
        </row>
        <row r="30">
          <cell r="N30">
            <v>0</v>
          </cell>
        </row>
        <row r="31">
          <cell r="N31">
            <v>0</v>
          </cell>
        </row>
        <row r="34">
          <cell r="Q34">
            <v>320</v>
          </cell>
          <cell r="R34">
            <v>3200</v>
          </cell>
          <cell r="AB34">
            <v>960</v>
          </cell>
          <cell r="AC34">
            <v>4160</v>
          </cell>
        </row>
        <row r="35">
          <cell r="Q35">
            <v>3200</v>
          </cell>
          <cell r="R35">
            <v>3200</v>
          </cell>
          <cell r="AC35">
            <v>800</v>
          </cell>
        </row>
        <row r="38">
          <cell r="Q38">
            <v>3200</v>
          </cell>
          <cell r="R38">
            <v>3200</v>
          </cell>
          <cell r="AC38">
            <v>1600</v>
          </cell>
        </row>
        <row r="44">
          <cell r="Q44">
            <v>3715.2</v>
          </cell>
          <cell r="R44">
            <v>3715.2</v>
          </cell>
          <cell r="AC44">
            <v>3715</v>
          </cell>
        </row>
        <row r="47">
          <cell r="Q47">
            <v>3200</v>
          </cell>
          <cell r="R47">
            <v>3200</v>
          </cell>
          <cell r="AC47">
            <v>4800</v>
          </cell>
        </row>
        <row r="51">
          <cell r="Q51">
            <v>3200</v>
          </cell>
          <cell r="R51">
            <v>3200</v>
          </cell>
          <cell r="AC51">
            <v>1600</v>
          </cell>
          <cell r="AD51">
            <v>19200</v>
          </cell>
        </row>
        <row r="55">
          <cell r="Q55">
            <v>3200</v>
          </cell>
          <cell r="R55">
            <v>3200</v>
          </cell>
          <cell r="AB55">
            <v>1920</v>
          </cell>
          <cell r="AC55">
            <v>8320</v>
          </cell>
          <cell r="AD55">
            <v>99840</v>
          </cell>
        </row>
      </sheetData>
      <sheetData sheetId="23">
        <row r="10">
          <cell r="N10">
            <v>2053.1816636879998</v>
          </cell>
        </row>
        <row r="11">
          <cell r="N11">
            <v>514.29482428199992</v>
          </cell>
          <cell r="Q11">
            <v>0</v>
          </cell>
          <cell r="R11">
            <v>0</v>
          </cell>
          <cell r="U11">
            <v>0</v>
          </cell>
          <cell r="AC11">
            <v>0</v>
          </cell>
        </row>
        <row r="12">
          <cell r="N12">
            <v>128.23097068799999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  <cell r="R15">
            <v>0</v>
          </cell>
          <cell r="U15">
            <v>0</v>
          </cell>
          <cell r="Z15">
            <v>0</v>
          </cell>
          <cell r="AC15">
            <v>0</v>
          </cell>
        </row>
        <row r="16">
          <cell r="N16">
            <v>488.17091654399985</v>
          </cell>
        </row>
        <row r="17">
          <cell r="N17">
            <v>2202.0533282795518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  <cell r="R24">
            <v>0</v>
          </cell>
        </row>
        <row r="25">
          <cell r="N25">
            <v>0</v>
          </cell>
          <cell r="R25">
            <v>0</v>
          </cell>
          <cell r="U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  <cell r="U28">
            <v>0</v>
          </cell>
          <cell r="Z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8">
          <cell r="AC38">
            <v>0</v>
          </cell>
        </row>
      </sheetData>
      <sheetData sheetId="24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</row>
        <row r="16">
          <cell r="N16">
            <v>488.17091654399985</v>
          </cell>
        </row>
        <row r="17">
          <cell r="N17">
            <v>2202.0533282795518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48">
          <cell r="Z48">
            <v>0</v>
          </cell>
        </row>
      </sheetData>
      <sheetData sheetId="25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  <cell r="Q12">
            <v>4464</v>
          </cell>
          <cell r="R12">
            <v>4464</v>
          </cell>
          <cell r="U12">
            <v>1339.2</v>
          </cell>
          <cell r="AC12">
            <v>6696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  <cell r="Q15">
            <v>1925</v>
          </cell>
          <cell r="R15">
            <v>7555.63</v>
          </cell>
          <cell r="U15">
            <v>2266.6799999999998</v>
          </cell>
          <cell r="AC15">
            <v>9822.31</v>
          </cell>
        </row>
        <row r="16">
          <cell r="N16">
            <v>488.17091654399985</v>
          </cell>
        </row>
        <row r="17">
          <cell r="N17">
            <v>2202.0533282795518</v>
          </cell>
          <cell r="P17">
            <v>0.97499999999999998</v>
          </cell>
          <cell r="Q17">
            <v>2193</v>
          </cell>
          <cell r="R17">
            <v>2138.1799999999998</v>
          </cell>
          <cell r="U17">
            <v>641.45000000000005</v>
          </cell>
          <cell r="AC17">
            <v>2779.63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  <cell r="Q24">
            <v>2176</v>
          </cell>
          <cell r="R24">
            <v>6854</v>
          </cell>
          <cell r="Z24">
            <v>685.44</v>
          </cell>
          <cell r="AC24">
            <v>10285.44</v>
          </cell>
        </row>
        <row r="25">
          <cell r="N25">
            <v>0</v>
          </cell>
        </row>
        <row r="26">
          <cell r="N26">
            <v>0</v>
          </cell>
          <cell r="Q26">
            <v>2912</v>
          </cell>
          <cell r="R26">
            <v>2184</v>
          </cell>
          <cell r="U26">
            <v>655.20000000000005</v>
          </cell>
          <cell r="AC26">
            <v>3276</v>
          </cell>
        </row>
        <row r="27">
          <cell r="N27">
            <v>0</v>
          </cell>
        </row>
        <row r="28">
          <cell r="N28">
            <v>0</v>
          </cell>
          <cell r="Q28">
            <v>2320</v>
          </cell>
          <cell r="R28">
            <v>2320</v>
          </cell>
          <cell r="U28">
            <v>696</v>
          </cell>
          <cell r="Z28">
            <v>232</v>
          </cell>
          <cell r="AC28">
            <v>3432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Q32">
            <v>1744</v>
          </cell>
          <cell r="R32">
            <v>1308</v>
          </cell>
          <cell r="Z32">
            <v>183.12</v>
          </cell>
          <cell r="AC32">
            <v>2583.12</v>
          </cell>
        </row>
        <row r="34">
          <cell r="Q34">
            <v>1600</v>
          </cell>
          <cell r="R34">
            <v>1600</v>
          </cell>
          <cell r="AC34">
            <v>3200</v>
          </cell>
        </row>
        <row r="35">
          <cell r="Q35">
            <v>1600</v>
          </cell>
          <cell r="R35">
            <v>800</v>
          </cell>
          <cell r="AC35">
            <v>1600</v>
          </cell>
        </row>
        <row r="39">
          <cell r="Q39">
            <v>2624</v>
          </cell>
          <cell r="R39">
            <v>1312</v>
          </cell>
          <cell r="AC39">
            <v>1600</v>
          </cell>
        </row>
        <row r="45">
          <cell r="Q45">
            <v>4018</v>
          </cell>
          <cell r="R45">
            <v>4018</v>
          </cell>
          <cell r="AA45">
            <v>803.6</v>
          </cell>
          <cell r="AC45">
            <v>4821.6000000000004</v>
          </cell>
        </row>
        <row r="48">
          <cell r="Q48">
            <v>1888</v>
          </cell>
          <cell r="R48">
            <v>944</v>
          </cell>
          <cell r="AC48">
            <v>1675.52</v>
          </cell>
        </row>
        <row r="49">
          <cell r="Q49">
            <v>2032</v>
          </cell>
          <cell r="R49">
            <v>2032</v>
          </cell>
          <cell r="Y49">
            <v>162.56</v>
          </cell>
          <cell r="AC49">
            <v>3362.56</v>
          </cell>
        </row>
        <row r="53">
          <cell r="Q53">
            <v>1600</v>
          </cell>
          <cell r="R53">
            <v>1600</v>
          </cell>
          <cell r="Y53">
            <v>0</v>
          </cell>
          <cell r="AC53">
            <v>3200</v>
          </cell>
          <cell r="AD53">
            <v>38400</v>
          </cell>
        </row>
        <row r="58">
          <cell r="P58">
            <v>1</v>
          </cell>
          <cell r="Q58">
            <v>1378</v>
          </cell>
          <cell r="R58">
            <v>1378</v>
          </cell>
          <cell r="AC58">
            <v>1378</v>
          </cell>
          <cell r="AD58">
            <v>16536</v>
          </cell>
        </row>
        <row r="60">
          <cell r="AD60">
            <v>8268</v>
          </cell>
        </row>
      </sheetData>
      <sheetData sheetId="26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  <cell r="Q12">
            <v>4464</v>
          </cell>
          <cell r="R12">
            <v>4464</v>
          </cell>
          <cell r="T12">
            <v>1339.2</v>
          </cell>
          <cell r="AA12">
            <v>892.8</v>
          </cell>
          <cell r="AC12">
            <v>8035.2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  <cell r="Q15">
            <v>1925</v>
          </cell>
          <cell r="R15">
            <v>7507.5</v>
          </cell>
          <cell r="T15">
            <v>731.5</v>
          </cell>
          <cell r="U15">
            <v>1155</v>
          </cell>
          <cell r="AA15">
            <v>1501.5</v>
          </cell>
          <cell r="AC15">
            <v>10895.5</v>
          </cell>
        </row>
        <row r="16">
          <cell r="N16">
            <v>488.17091654399985</v>
          </cell>
        </row>
        <row r="17">
          <cell r="N17">
            <v>2202.0533282795518</v>
          </cell>
          <cell r="P17">
            <v>1</v>
          </cell>
          <cell r="Q17">
            <v>2193</v>
          </cell>
          <cell r="R17">
            <v>2193</v>
          </cell>
          <cell r="U17">
            <v>657.9</v>
          </cell>
          <cell r="AA17">
            <v>438.6</v>
          </cell>
          <cell r="AC17">
            <v>3289.5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  <cell r="Q24">
            <v>2176</v>
          </cell>
          <cell r="R24">
            <v>6528</v>
          </cell>
          <cell r="Z24">
            <v>652</v>
          </cell>
          <cell r="AC24">
            <v>10252.799999999999</v>
          </cell>
        </row>
        <row r="25">
          <cell r="N25">
            <v>0</v>
          </cell>
          <cell r="Q25">
            <v>1714</v>
          </cell>
          <cell r="R25">
            <v>1285.5</v>
          </cell>
          <cell r="U25">
            <v>385.65</v>
          </cell>
          <cell r="AA25">
            <v>257.10000000000002</v>
          </cell>
          <cell r="AC25">
            <v>2839.2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  <cell r="Q28">
            <v>2184</v>
          </cell>
          <cell r="R28">
            <v>655.20000000000005</v>
          </cell>
          <cell r="T28">
            <v>522</v>
          </cell>
          <cell r="U28">
            <v>363.15</v>
          </cell>
          <cell r="AC28">
            <v>2839.2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Q32">
            <v>1308</v>
          </cell>
          <cell r="R32">
            <v>1308</v>
          </cell>
          <cell r="Z32">
            <v>130.80000000000001</v>
          </cell>
          <cell r="AC32">
            <v>2530.8000000000002</v>
          </cell>
        </row>
        <row r="34">
          <cell r="Q34">
            <v>1600</v>
          </cell>
          <cell r="R34">
            <v>1600</v>
          </cell>
          <cell r="AC34">
            <v>3200</v>
          </cell>
        </row>
        <row r="39">
          <cell r="Q39">
            <v>1312</v>
          </cell>
          <cell r="R39">
            <v>1312</v>
          </cell>
          <cell r="AC39">
            <v>1600</v>
          </cell>
        </row>
        <row r="45">
          <cell r="Q45">
            <v>4017</v>
          </cell>
          <cell r="R45">
            <v>4017</v>
          </cell>
          <cell r="AB45">
            <v>1205.28</v>
          </cell>
          <cell r="AC45">
            <v>5222.88</v>
          </cell>
        </row>
        <row r="50">
          <cell r="Q50">
            <v>1632</v>
          </cell>
          <cell r="R50">
            <v>3264</v>
          </cell>
          <cell r="Y50">
            <v>261.12</v>
          </cell>
          <cell r="AC50">
            <v>5061.12</v>
          </cell>
          <cell r="AD50">
            <v>60733.440000000002</v>
          </cell>
        </row>
        <row r="51">
          <cell r="Q51">
            <v>800</v>
          </cell>
          <cell r="R51">
            <v>800</v>
          </cell>
          <cell r="AC51">
            <v>1600</v>
          </cell>
          <cell r="AD51">
            <v>19200</v>
          </cell>
        </row>
        <row r="61">
          <cell r="P61">
            <v>0.5</v>
          </cell>
          <cell r="Q61">
            <v>872</v>
          </cell>
          <cell r="R61">
            <v>872</v>
          </cell>
          <cell r="AC61">
            <v>1600</v>
          </cell>
          <cell r="AD61">
            <v>19200</v>
          </cell>
        </row>
      </sheetData>
      <sheetData sheetId="27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  <cell r="Q12">
            <v>3872</v>
          </cell>
          <cell r="R12">
            <v>3872</v>
          </cell>
          <cell r="U12">
            <v>1161.5999999999999</v>
          </cell>
          <cell r="AA12">
            <v>678.4</v>
          </cell>
          <cell r="AC12">
            <v>5712</v>
          </cell>
        </row>
        <row r="13">
          <cell r="N13">
            <v>1729.2125077512001</v>
          </cell>
        </row>
        <row r="14">
          <cell r="N14">
            <v>118.06578720000002</v>
          </cell>
          <cell r="Q14">
            <v>1825</v>
          </cell>
          <cell r="R14">
            <v>1825</v>
          </cell>
          <cell r="U14">
            <v>547.5</v>
          </cell>
          <cell r="AC14">
            <v>2372.5</v>
          </cell>
        </row>
        <row r="15">
          <cell r="N15">
            <v>80.221800000000002</v>
          </cell>
          <cell r="Q15">
            <v>1925</v>
          </cell>
          <cell r="R15">
            <v>7815.5</v>
          </cell>
          <cell r="U15">
            <v>2344.65</v>
          </cell>
          <cell r="AC15">
            <v>10160.15</v>
          </cell>
        </row>
        <row r="16">
          <cell r="N16">
            <v>488.17091654399985</v>
          </cell>
        </row>
        <row r="17">
          <cell r="N17">
            <v>2202.0533282795518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  <cell r="Q24">
            <v>2176</v>
          </cell>
          <cell r="R24">
            <v>8704</v>
          </cell>
          <cell r="Z24">
            <v>870.4</v>
          </cell>
          <cell r="AC24">
            <v>13670.4</v>
          </cell>
        </row>
        <row r="25">
          <cell r="N25">
            <v>0</v>
          </cell>
        </row>
        <row r="26">
          <cell r="N26">
            <v>0</v>
          </cell>
          <cell r="Q26">
            <v>2912</v>
          </cell>
          <cell r="R26">
            <v>2912</v>
          </cell>
          <cell r="T26">
            <v>582.4</v>
          </cell>
          <cell r="AA26">
            <v>582.4</v>
          </cell>
          <cell r="AC26">
            <v>4076.8</v>
          </cell>
        </row>
        <row r="27">
          <cell r="N27">
            <v>0</v>
          </cell>
        </row>
        <row r="28">
          <cell r="N28">
            <v>0</v>
          </cell>
          <cell r="Q28">
            <v>2320</v>
          </cell>
          <cell r="R28">
            <v>2320</v>
          </cell>
          <cell r="U28">
            <v>696</v>
          </cell>
          <cell r="Z28">
            <v>232</v>
          </cell>
          <cell r="AC28">
            <v>3432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Q32">
            <v>1744</v>
          </cell>
          <cell r="R32">
            <v>1744</v>
          </cell>
          <cell r="Z32">
            <v>174.4</v>
          </cell>
          <cell r="AC32">
            <v>3374.4</v>
          </cell>
        </row>
        <row r="34">
          <cell r="Q34">
            <v>1600</v>
          </cell>
          <cell r="R34">
            <v>1600</v>
          </cell>
          <cell r="AC34">
            <v>3200</v>
          </cell>
        </row>
        <row r="39">
          <cell r="Q39">
            <v>1624</v>
          </cell>
          <cell r="R39">
            <v>2624</v>
          </cell>
          <cell r="AC39">
            <v>3200</v>
          </cell>
        </row>
        <row r="44">
          <cell r="Q44">
            <v>3484.8</v>
          </cell>
          <cell r="R44">
            <v>3484.8</v>
          </cell>
          <cell r="AA44">
            <v>1742.4</v>
          </cell>
          <cell r="AC44">
            <v>5227.2</v>
          </cell>
        </row>
        <row r="49">
          <cell r="Q49">
            <v>2032</v>
          </cell>
          <cell r="R49">
            <v>4064</v>
          </cell>
          <cell r="Y49">
            <v>325.12</v>
          </cell>
          <cell r="AC49">
            <v>6725.12</v>
          </cell>
        </row>
        <row r="51">
          <cell r="Q51">
            <v>1600</v>
          </cell>
          <cell r="R51">
            <v>800</v>
          </cell>
          <cell r="AC51">
            <v>1600</v>
          </cell>
          <cell r="AD51">
            <v>19200</v>
          </cell>
        </row>
        <row r="54">
          <cell r="Q54">
            <v>2624</v>
          </cell>
          <cell r="R54">
            <v>2624</v>
          </cell>
          <cell r="AC54">
            <v>3200</v>
          </cell>
          <cell r="AD54">
            <v>38400</v>
          </cell>
        </row>
        <row r="56">
          <cell r="Q56">
            <v>1393</v>
          </cell>
          <cell r="R56">
            <v>696.5</v>
          </cell>
          <cell r="AC56">
            <v>696.5</v>
          </cell>
          <cell r="AD56">
            <v>8358</v>
          </cell>
        </row>
        <row r="58">
          <cell r="P58">
            <v>1</v>
          </cell>
          <cell r="Q58">
            <v>1600</v>
          </cell>
          <cell r="R58">
            <v>1600</v>
          </cell>
          <cell r="AC58">
            <v>3200</v>
          </cell>
          <cell r="AD58">
            <v>38400</v>
          </cell>
        </row>
        <row r="63">
          <cell r="AD63">
            <v>19200</v>
          </cell>
        </row>
      </sheetData>
      <sheetData sheetId="28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</row>
        <row r="16">
          <cell r="N16">
            <v>488.17091654399985</v>
          </cell>
        </row>
        <row r="17">
          <cell r="N17">
            <v>2202.0533282795518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</sheetData>
      <sheetData sheetId="29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  <cell r="Q12">
            <v>4464</v>
          </cell>
          <cell r="R12">
            <v>4464</v>
          </cell>
          <cell r="U12">
            <v>1339.2</v>
          </cell>
          <cell r="X12">
            <v>892.8</v>
          </cell>
          <cell r="AC12">
            <v>8704.7999999999993</v>
          </cell>
        </row>
        <row r="13">
          <cell r="N13">
            <v>1729.2125077512001</v>
          </cell>
        </row>
        <row r="14">
          <cell r="N14">
            <v>118.06578720000002</v>
          </cell>
          <cell r="Q14">
            <v>1825</v>
          </cell>
          <cell r="R14">
            <v>1825</v>
          </cell>
          <cell r="S14">
            <v>182.5</v>
          </cell>
          <cell r="X14">
            <v>365</v>
          </cell>
          <cell r="AC14">
            <v>2372.5</v>
          </cell>
        </row>
        <row r="15">
          <cell r="N15">
            <v>80.221800000000002</v>
          </cell>
          <cell r="Q15">
            <v>1925</v>
          </cell>
          <cell r="R15">
            <v>3753.75</v>
          </cell>
          <cell r="S15">
            <v>182.88</v>
          </cell>
          <cell r="T15">
            <v>385</v>
          </cell>
          <cell r="X15">
            <v>750.75</v>
          </cell>
          <cell r="AC15">
            <v>5072.38</v>
          </cell>
        </row>
        <row r="16">
          <cell r="N16">
            <v>488.17091654399985</v>
          </cell>
          <cell r="P16">
            <v>0.5</v>
          </cell>
          <cell r="Q16">
            <v>2026</v>
          </cell>
          <cell r="R16">
            <v>1013</v>
          </cell>
          <cell r="U16">
            <v>303.89999999999998</v>
          </cell>
          <cell r="X16">
            <v>202.6</v>
          </cell>
          <cell r="AC16">
            <v>1519.5</v>
          </cell>
        </row>
        <row r="17">
          <cell r="N17">
            <v>2202.0533282795518</v>
          </cell>
          <cell r="P17">
            <v>1</v>
          </cell>
          <cell r="Q17">
            <v>2193</v>
          </cell>
          <cell r="R17">
            <v>2193</v>
          </cell>
          <cell r="T17">
            <v>438.6</v>
          </cell>
          <cell r="X17">
            <v>438.6</v>
          </cell>
          <cell r="AC17">
            <v>3070.2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  <cell r="Q24">
            <v>1514</v>
          </cell>
          <cell r="R24">
            <v>6056</v>
          </cell>
          <cell r="Z24">
            <v>605.6</v>
          </cell>
          <cell r="AC24">
            <v>6661.6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  <cell r="Q27">
            <v>1925</v>
          </cell>
          <cell r="R27">
            <v>1925</v>
          </cell>
          <cell r="U27">
            <v>577.5</v>
          </cell>
          <cell r="X27">
            <v>385</v>
          </cell>
          <cell r="AC27">
            <v>2887.5</v>
          </cell>
        </row>
        <row r="28">
          <cell r="N28">
            <v>0</v>
          </cell>
          <cell r="Q28">
            <v>1614</v>
          </cell>
          <cell r="R28">
            <v>1614</v>
          </cell>
          <cell r="U28">
            <v>484.2</v>
          </cell>
          <cell r="Z28">
            <v>161.4</v>
          </cell>
          <cell r="AC28">
            <v>2259.6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Q32">
            <v>1744</v>
          </cell>
          <cell r="R32">
            <v>1744</v>
          </cell>
          <cell r="W32">
            <v>174.4</v>
          </cell>
          <cell r="Z32">
            <v>138.30000000000001</v>
          </cell>
          <cell r="AC32">
            <v>3374.4</v>
          </cell>
        </row>
        <row r="34">
          <cell r="Q34">
            <v>1600</v>
          </cell>
          <cell r="R34">
            <v>1600</v>
          </cell>
          <cell r="AC34">
            <v>3200</v>
          </cell>
        </row>
        <row r="39">
          <cell r="Q39">
            <v>1825</v>
          </cell>
          <cell r="R39">
            <v>1825</v>
          </cell>
          <cell r="AC39">
            <v>1825</v>
          </cell>
        </row>
        <row r="44">
          <cell r="Q44">
            <v>4017.6</v>
          </cell>
          <cell r="R44">
            <v>4017.6</v>
          </cell>
          <cell r="AB44">
            <v>1928.45</v>
          </cell>
          <cell r="AC44">
            <v>5946.05</v>
          </cell>
        </row>
        <row r="49">
          <cell r="Q49">
            <v>2032</v>
          </cell>
          <cell r="R49">
            <v>4064</v>
          </cell>
          <cell r="Y49">
            <v>325.12</v>
          </cell>
          <cell r="AC49">
            <v>6725.12</v>
          </cell>
        </row>
        <row r="51">
          <cell r="Q51">
            <v>1600</v>
          </cell>
          <cell r="R51">
            <v>1600</v>
          </cell>
          <cell r="Y51">
            <v>128</v>
          </cell>
          <cell r="AC51">
            <v>3328</v>
          </cell>
          <cell r="AD51">
            <v>39936</v>
          </cell>
        </row>
        <row r="52">
          <cell r="Q52">
            <v>1383</v>
          </cell>
          <cell r="R52">
            <v>691.5</v>
          </cell>
          <cell r="AC52">
            <v>691.5</v>
          </cell>
          <cell r="AD52">
            <v>8298</v>
          </cell>
        </row>
        <row r="56">
          <cell r="Q56">
            <v>1888</v>
          </cell>
          <cell r="R56">
            <v>3776</v>
          </cell>
          <cell r="AC56">
            <v>7721.6</v>
          </cell>
          <cell r="AD56">
            <v>92659.199999999997</v>
          </cell>
        </row>
        <row r="58">
          <cell r="P58">
            <v>1</v>
          </cell>
          <cell r="Q58">
            <v>1600</v>
          </cell>
          <cell r="R58">
            <v>1600</v>
          </cell>
          <cell r="AC58">
            <v>3200</v>
          </cell>
          <cell r="AD58">
            <v>38400</v>
          </cell>
        </row>
        <row r="61">
          <cell r="P61">
            <v>0.5</v>
          </cell>
          <cell r="Q61">
            <v>1744</v>
          </cell>
          <cell r="R61">
            <v>872</v>
          </cell>
          <cell r="AC61">
            <v>1600</v>
          </cell>
          <cell r="AD61">
            <v>19200</v>
          </cell>
        </row>
      </sheetData>
      <sheetData sheetId="30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  <cell r="Q12">
            <v>4464</v>
          </cell>
          <cell r="R12">
            <v>4464</v>
          </cell>
          <cell r="U12">
            <v>1339.2</v>
          </cell>
          <cell r="X12">
            <v>892.8</v>
          </cell>
          <cell r="AC12">
            <v>6696</v>
          </cell>
        </row>
        <row r="13">
          <cell r="N13">
            <v>1729.2125077512001</v>
          </cell>
        </row>
        <row r="14">
          <cell r="N14">
            <v>118.06578720000002</v>
          </cell>
          <cell r="Q14">
            <v>1825</v>
          </cell>
          <cell r="R14">
            <v>821.25</v>
          </cell>
          <cell r="X14">
            <v>164.25</v>
          </cell>
          <cell r="AC14">
            <v>985.5</v>
          </cell>
        </row>
        <row r="15">
          <cell r="N15">
            <v>80.221800000000002</v>
          </cell>
          <cell r="Q15">
            <v>1925</v>
          </cell>
          <cell r="R15">
            <v>9625</v>
          </cell>
          <cell r="S15">
            <v>0</v>
          </cell>
          <cell r="T15">
            <v>770</v>
          </cell>
          <cell r="U15">
            <v>1732.5</v>
          </cell>
          <cell r="X15">
            <v>1925</v>
          </cell>
          <cell r="AC15">
            <v>29985.279999999999</v>
          </cell>
        </row>
        <row r="16">
          <cell r="N16">
            <v>488.17091654399985</v>
          </cell>
          <cell r="P16">
            <v>1</v>
          </cell>
          <cell r="Q16">
            <v>2026</v>
          </cell>
          <cell r="R16">
            <v>2026</v>
          </cell>
          <cell r="U16">
            <v>607.79999999999995</v>
          </cell>
          <cell r="X16">
            <v>405.2</v>
          </cell>
          <cell r="AC16">
            <v>3039</v>
          </cell>
        </row>
        <row r="17">
          <cell r="N17">
            <v>2202.0533282795518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  <cell r="Q24">
            <v>2176</v>
          </cell>
          <cell r="R24">
            <v>8704</v>
          </cell>
          <cell r="W24">
            <v>0</v>
          </cell>
          <cell r="Z24">
            <v>870.4</v>
          </cell>
          <cell r="AC24">
            <v>13670.4</v>
          </cell>
        </row>
        <row r="25">
          <cell r="N25">
            <v>0</v>
          </cell>
        </row>
        <row r="26">
          <cell r="N26">
            <v>0</v>
          </cell>
          <cell r="Q26">
            <v>2320</v>
          </cell>
          <cell r="R26">
            <v>2320</v>
          </cell>
          <cell r="U26">
            <v>696</v>
          </cell>
          <cell r="X26">
            <v>928</v>
          </cell>
          <cell r="AC26">
            <v>4368</v>
          </cell>
        </row>
        <row r="27">
          <cell r="N27">
            <v>0</v>
          </cell>
        </row>
        <row r="28">
          <cell r="N28">
            <v>0</v>
          </cell>
          <cell r="Q28">
            <v>1614</v>
          </cell>
          <cell r="R28">
            <v>1614</v>
          </cell>
          <cell r="U28">
            <v>696</v>
          </cell>
          <cell r="Z28">
            <v>928</v>
          </cell>
          <cell r="AC28">
            <v>3944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Q32">
            <v>1744</v>
          </cell>
          <cell r="R32">
            <v>1744</v>
          </cell>
          <cell r="Z32">
            <v>174.4</v>
          </cell>
          <cell r="AC32">
            <v>3374.4</v>
          </cell>
        </row>
        <row r="34">
          <cell r="Q34">
            <v>1600</v>
          </cell>
          <cell r="R34">
            <v>1600</v>
          </cell>
          <cell r="AC34">
            <v>3200</v>
          </cell>
        </row>
        <row r="39">
          <cell r="Q39">
            <v>2624</v>
          </cell>
          <cell r="R39">
            <v>2624</v>
          </cell>
          <cell r="AB39">
            <v>1049.5999999999999</v>
          </cell>
          <cell r="AC39">
            <v>3673.6</v>
          </cell>
        </row>
        <row r="45">
          <cell r="Q45">
            <v>4018</v>
          </cell>
          <cell r="R45">
            <v>4018</v>
          </cell>
          <cell r="AB45">
            <v>2009</v>
          </cell>
          <cell r="AC45">
            <v>6027</v>
          </cell>
        </row>
        <row r="49">
          <cell r="Q49">
            <v>2032</v>
          </cell>
          <cell r="R49">
            <v>2032</v>
          </cell>
          <cell r="Y49">
            <v>162</v>
          </cell>
          <cell r="AC49">
            <v>2350.08</v>
          </cell>
        </row>
        <row r="50">
          <cell r="Q50">
            <v>2176</v>
          </cell>
          <cell r="R50">
            <v>2176</v>
          </cell>
          <cell r="Y50">
            <v>174.08</v>
          </cell>
          <cell r="AC50">
            <v>3374</v>
          </cell>
          <cell r="AD50">
            <v>40350.720000000001</v>
          </cell>
        </row>
        <row r="51">
          <cell r="Q51">
            <v>1600</v>
          </cell>
          <cell r="R51">
            <v>1600</v>
          </cell>
          <cell r="Y51">
            <v>128</v>
          </cell>
          <cell r="AC51">
            <v>3993.6</v>
          </cell>
          <cell r="AD51">
            <v>47923.199999999997</v>
          </cell>
        </row>
        <row r="56">
          <cell r="Q56">
            <v>1888</v>
          </cell>
          <cell r="R56">
            <v>3776</v>
          </cell>
          <cell r="AC56">
            <v>7721.6</v>
          </cell>
          <cell r="AD56">
            <v>92659.199999999997</v>
          </cell>
        </row>
        <row r="61">
          <cell r="P61">
            <v>0.5</v>
          </cell>
          <cell r="Q61">
            <v>1744</v>
          </cell>
          <cell r="R61">
            <v>872</v>
          </cell>
          <cell r="AC61">
            <v>1600</v>
          </cell>
          <cell r="AD61">
            <v>19200</v>
          </cell>
        </row>
      </sheetData>
      <sheetData sheetId="31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  <cell r="Q12">
            <v>3872</v>
          </cell>
          <cell r="R12">
            <v>3872</v>
          </cell>
          <cell r="U12">
            <v>1161</v>
          </cell>
          <cell r="AA12">
            <v>774</v>
          </cell>
          <cell r="AC12">
            <v>5808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</row>
        <row r="16">
          <cell r="N16">
            <v>488.17091654399985</v>
          </cell>
          <cell r="P16">
            <v>1.85</v>
          </cell>
          <cell r="Q16">
            <v>3152</v>
          </cell>
          <cell r="R16">
            <v>5831.2</v>
          </cell>
          <cell r="T16">
            <v>945</v>
          </cell>
          <cell r="U16">
            <v>535.84</v>
          </cell>
          <cell r="AA16">
            <v>1165.3</v>
          </cell>
          <cell r="AC16">
            <v>8478.8799999999992</v>
          </cell>
        </row>
        <row r="17">
          <cell r="N17">
            <v>2202.0533282795518</v>
          </cell>
          <cell r="P17">
            <v>1</v>
          </cell>
          <cell r="Q17">
            <v>2912</v>
          </cell>
          <cell r="R17">
            <v>2912</v>
          </cell>
          <cell r="U17">
            <v>873.6</v>
          </cell>
          <cell r="AA17">
            <v>582.4</v>
          </cell>
          <cell r="AC17">
            <v>4368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  <cell r="Q24">
            <v>2176</v>
          </cell>
          <cell r="R24">
            <v>4678.3999999999996</v>
          </cell>
          <cell r="Z24">
            <v>467.84</v>
          </cell>
          <cell r="AC24">
            <v>5146.24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  <cell r="Q27">
            <v>3152</v>
          </cell>
          <cell r="R27">
            <v>1576</v>
          </cell>
          <cell r="T27">
            <v>315.2</v>
          </cell>
          <cell r="AA27">
            <v>315.2</v>
          </cell>
          <cell r="AC27">
            <v>2206.4</v>
          </cell>
        </row>
        <row r="28">
          <cell r="N28">
            <v>0</v>
          </cell>
          <cell r="Q28">
            <v>2320</v>
          </cell>
          <cell r="R28">
            <v>1160</v>
          </cell>
          <cell r="T28">
            <v>232</v>
          </cell>
          <cell r="Z28">
            <v>116</v>
          </cell>
          <cell r="AC28">
            <v>1508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Q32">
            <v>1744</v>
          </cell>
          <cell r="R32">
            <v>872</v>
          </cell>
          <cell r="Z32">
            <v>87.2</v>
          </cell>
          <cell r="AC32">
            <v>965.2</v>
          </cell>
        </row>
        <row r="36">
          <cell r="Q36">
            <v>1744</v>
          </cell>
          <cell r="R36">
            <v>436</v>
          </cell>
          <cell r="AC36">
            <v>436</v>
          </cell>
        </row>
        <row r="39">
          <cell r="Q39">
            <v>2624</v>
          </cell>
          <cell r="R39">
            <v>1312</v>
          </cell>
          <cell r="AC39">
            <v>1312</v>
          </cell>
        </row>
        <row r="44">
          <cell r="Q44">
            <v>3484.8</v>
          </cell>
          <cell r="R44">
            <v>3484.4</v>
          </cell>
          <cell r="AC44">
            <v>3484.8</v>
          </cell>
        </row>
        <row r="49">
          <cell r="Q49">
            <v>2032</v>
          </cell>
          <cell r="R49">
            <v>3048</v>
          </cell>
          <cell r="Y49">
            <v>243.84</v>
          </cell>
          <cell r="AC49">
            <v>3291.84</v>
          </cell>
        </row>
        <row r="55">
          <cell r="Q55">
            <v>1744</v>
          </cell>
          <cell r="R55">
            <v>3488</v>
          </cell>
          <cell r="AC55">
            <v>3488</v>
          </cell>
          <cell r="AD55">
            <v>41856</v>
          </cell>
        </row>
      </sheetData>
      <sheetData sheetId="32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  <cell r="Q12">
            <v>4464</v>
          </cell>
          <cell r="R12">
            <v>4464</v>
          </cell>
          <cell r="U12">
            <v>1339.2</v>
          </cell>
          <cell r="V12">
            <v>133.91999999999999</v>
          </cell>
          <cell r="AA12">
            <v>892.8</v>
          </cell>
          <cell r="AC12">
            <v>6829.92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  <cell r="Q15">
            <v>1925</v>
          </cell>
          <cell r="R15">
            <v>15400</v>
          </cell>
          <cell r="T15">
            <v>385</v>
          </cell>
          <cell r="U15">
            <v>4042.5</v>
          </cell>
          <cell r="Z15">
            <v>192.5</v>
          </cell>
          <cell r="AA15">
            <v>3080</v>
          </cell>
          <cell r="AC15">
            <v>23100</v>
          </cell>
        </row>
        <row r="16">
          <cell r="N16">
            <v>488.17091654399985</v>
          </cell>
          <cell r="P16">
            <v>0.25</v>
          </cell>
          <cell r="Q16">
            <v>2026</v>
          </cell>
          <cell r="R16">
            <v>506.5</v>
          </cell>
          <cell r="S16">
            <v>50.65</v>
          </cell>
          <cell r="AA16">
            <v>101.3</v>
          </cell>
          <cell r="AC16">
            <v>658.45</v>
          </cell>
        </row>
        <row r="17">
          <cell r="N17">
            <v>2202.0533282795518</v>
          </cell>
          <cell r="P17">
            <v>5.5</v>
          </cell>
          <cell r="Q17">
            <v>2193</v>
          </cell>
          <cell r="R17">
            <v>12061.5</v>
          </cell>
          <cell r="T17">
            <v>1644.75</v>
          </cell>
          <cell r="U17">
            <v>1151.33</v>
          </cell>
          <cell r="AA17">
            <v>2412.3000000000002</v>
          </cell>
          <cell r="AC17">
            <v>11269.88</v>
          </cell>
        </row>
        <row r="18">
          <cell r="N18">
            <v>6718.8272746586872</v>
          </cell>
          <cell r="P18">
            <v>1</v>
          </cell>
          <cell r="Q18">
            <v>2193</v>
          </cell>
          <cell r="R18">
            <v>2193</v>
          </cell>
          <cell r="T18">
            <v>438.6</v>
          </cell>
          <cell r="AA18">
            <v>438.6</v>
          </cell>
          <cell r="AC18">
            <v>3070.2</v>
          </cell>
        </row>
        <row r="19">
          <cell r="N19">
            <v>3550.2868774970884</v>
          </cell>
          <cell r="P19">
            <v>1</v>
          </cell>
          <cell r="R19">
            <v>2193</v>
          </cell>
          <cell r="U19">
            <v>657.9</v>
          </cell>
          <cell r="X19">
            <v>438.6</v>
          </cell>
          <cell r="AA19">
            <v>438.6</v>
          </cell>
          <cell r="AC19">
            <v>3728.1</v>
          </cell>
        </row>
        <row r="20">
          <cell r="N20">
            <v>8887.8023753811867</v>
          </cell>
          <cell r="P20">
            <v>1</v>
          </cell>
          <cell r="Q20">
            <v>1925</v>
          </cell>
          <cell r="R20">
            <v>1925</v>
          </cell>
          <cell r="U20">
            <v>577.5</v>
          </cell>
          <cell r="X20">
            <v>385</v>
          </cell>
          <cell r="AA20">
            <v>385</v>
          </cell>
          <cell r="AC20">
            <v>3272.5</v>
          </cell>
        </row>
        <row r="21">
          <cell r="N21">
            <v>3880.8603127916158</v>
          </cell>
          <cell r="P21">
            <v>1</v>
          </cell>
          <cell r="Q21">
            <v>2193</v>
          </cell>
          <cell r="U21">
            <v>657.9</v>
          </cell>
          <cell r="X21">
            <v>438.6</v>
          </cell>
          <cell r="AA21">
            <v>438.6</v>
          </cell>
          <cell r="AC21">
            <v>3728.1</v>
          </cell>
        </row>
        <row r="22">
          <cell r="N22">
            <v>900.47477475599999</v>
          </cell>
          <cell r="Q22">
            <v>2193</v>
          </cell>
          <cell r="R22">
            <v>2193</v>
          </cell>
          <cell r="T22">
            <v>438.6</v>
          </cell>
          <cell r="AA22">
            <v>438.6</v>
          </cell>
          <cell r="AC22">
            <v>3070.2</v>
          </cell>
        </row>
        <row r="23">
          <cell r="N23">
            <v>774.70892545920015</v>
          </cell>
          <cell r="Q23">
            <v>2193</v>
          </cell>
          <cell r="R23">
            <v>2467.13</v>
          </cell>
          <cell r="U23">
            <v>740.14</v>
          </cell>
          <cell r="AA23">
            <v>493.43</v>
          </cell>
          <cell r="AC23">
            <v>3700.7</v>
          </cell>
        </row>
        <row r="24">
          <cell r="N24">
            <v>602.10850135679993</v>
          </cell>
          <cell r="Q24">
            <v>1514</v>
          </cell>
          <cell r="R24">
            <v>14761.5</v>
          </cell>
          <cell r="W24">
            <v>1627.55</v>
          </cell>
          <cell r="AC24">
            <v>16389.05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  <cell r="Q27">
            <v>1925</v>
          </cell>
          <cell r="R27">
            <v>4331.25</v>
          </cell>
          <cell r="T27">
            <v>96.25</v>
          </cell>
          <cell r="U27">
            <v>1155</v>
          </cell>
          <cell r="Z27">
            <v>192.5</v>
          </cell>
          <cell r="AA27">
            <v>866.25</v>
          </cell>
          <cell r="AC27">
            <v>6641.25</v>
          </cell>
        </row>
        <row r="28">
          <cell r="N28">
            <v>0</v>
          </cell>
          <cell r="Q28">
            <v>1614</v>
          </cell>
          <cell r="R28">
            <v>2421</v>
          </cell>
          <cell r="U28">
            <v>242.1</v>
          </cell>
          <cell r="Z28">
            <v>242.1</v>
          </cell>
          <cell r="AC28">
            <v>2905.2</v>
          </cell>
        </row>
        <row r="30">
          <cell r="N30">
            <v>0</v>
          </cell>
        </row>
        <row r="32">
          <cell r="Z32">
            <v>242.03</v>
          </cell>
        </row>
        <row r="33">
          <cell r="Q33">
            <v>1378</v>
          </cell>
          <cell r="R33">
            <v>1378</v>
          </cell>
          <cell r="AC33">
            <v>1378</v>
          </cell>
        </row>
        <row r="35">
          <cell r="Q35">
            <v>1378</v>
          </cell>
          <cell r="R35">
            <v>1378</v>
          </cell>
          <cell r="AC35">
            <v>1378</v>
          </cell>
        </row>
        <row r="39">
          <cell r="Q39">
            <v>1825</v>
          </cell>
          <cell r="R39">
            <v>1825</v>
          </cell>
          <cell r="AC39">
            <v>1825</v>
          </cell>
        </row>
        <row r="42">
          <cell r="Q42">
            <v>1925</v>
          </cell>
          <cell r="R42">
            <v>3850</v>
          </cell>
          <cell r="AC42">
            <v>3850</v>
          </cell>
        </row>
        <row r="49">
          <cell r="Q49">
            <v>1414</v>
          </cell>
          <cell r="R49">
            <v>1414</v>
          </cell>
          <cell r="Y49">
            <v>113.12</v>
          </cell>
          <cell r="AC49">
            <v>1527.12</v>
          </cell>
        </row>
        <row r="50">
          <cell r="Q50">
            <v>1514</v>
          </cell>
          <cell r="R50">
            <v>3028</v>
          </cell>
          <cell r="Y50">
            <v>242.24</v>
          </cell>
          <cell r="AC50">
            <v>3270.24</v>
          </cell>
        </row>
        <row r="51">
          <cell r="Q51">
            <v>1378</v>
          </cell>
          <cell r="R51">
            <v>2756</v>
          </cell>
          <cell r="AC51">
            <v>2756</v>
          </cell>
        </row>
        <row r="56">
          <cell r="Q56">
            <v>1393</v>
          </cell>
          <cell r="R56">
            <v>1393</v>
          </cell>
          <cell r="AB56">
            <v>487.55</v>
          </cell>
          <cell r="AC56">
            <v>1880.55</v>
          </cell>
          <cell r="AD56">
            <v>22566.6</v>
          </cell>
        </row>
        <row r="58">
          <cell r="Q58">
            <v>1378</v>
          </cell>
          <cell r="R58">
            <v>1378</v>
          </cell>
          <cell r="AC58">
            <v>1378</v>
          </cell>
          <cell r="AD58">
            <v>16536</v>
          </cell>
        </row>
        <row r="59">
          <cell r="Q59">
            <v>1383</v>
          </cell>
          <cell r="R59">
            <v>1383</v>
          </cell>
          <cell r="AC59">
            <v>1383</v>
          </cell>
          <cell r="AD59">
            <v>16596</v>
          </cell>
        </row>
        <row r="61">
          <cell r="P61">
            <v>0.5</v>
          </cell>
          <cell r="Q61">
            <v>1383</v>
          </cell>
          <cell r="R61">
            <v>691.5</v>
          </cell>
          <cell r="AC61">
            <v>691.5</v>
          </cell>
          <cell r="AD61">
            <v>8298</v>
          </cell>
        </row>
        <row r="62">
          <cell r="Q62">
            <v>1414</v>
          </cell>
          <cell r="R62">
            <v>1414</v>
          </cell>
          <cell r="AC62">
            <v>1414</v>
          </cell>
          <cell r="AD62">
            <v>16968</v>
          </cell>
        </row>
      </sheetData>
      <sheetData sheetId="33">
        <row r="10">
          <cell r="N10">
            <v>2053.1816636879998</v>
          </cell>
        </row>
        <row r="11">
          <cell r="N11">
            <v>514.29482428199992</v>
          </cell>
        </row>
        <row r="12">
          <cell r="N12">
            <v>128.23097068799999</v>
          </cell>
        </row>
        <row r="13">
          <cell r="N13">
            <v>1729.2125077512001</v>
          </cell>
        </row>
        <row r="14">
          <cell r="N14">
            <v>118.06578720000002</v>
          </cell>
        </row>
        <row r="15">
          <cell r="N15">
            <v>80.221800000000002</v>
          </cell>
        </row>
        <row r="16">
          <cell r="N16">
            <v>488.17091654399985</v>
          </cell>
        </row>
        <row r="17">
          <cell r="N17">
            <v>2202.0533282795518</v>
          </cell>
        </row>
        <row r="18">
          <cell r="N18">
            <v>6718.8272746586872</v>
          </cell>
        </row>
        <row r="19">
          <cell r="N19">
            <v>3550.2868774970884</v>
          </cell>
        </row>
        <row r="20">
          <cell r="N20">
            <v>8887.8023753811867</v>
          </cell>
        </row>
        <row r="21">
          <cell r="N21">
            <v>3880.8603127916158</v>
          </cell>
        </row>
        <row r="22">
          <cell r="N22">
            <v>900.47477475599999</v>
          </cell>
        </row>
        <row r="23">
          <cell r="N23">
            <v>774.70892545920015</v>
          </cell>
        </row>
        <row r="24">
          <cell r="N24">
            <v>602.10850135679993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0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</sheetData>
      <sheetData sheetId="3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tabSelected="1" workbookViewId="0">
      <selection activeCell="S2" sqref="S2"/>
    </sheetView>
  </sheetViews>
  <sheetFormatPr defaultRowHeight="15" x14ac:dyDescent="0.25"/>
  <cols>
    <col min="2" max="2" width="20.85546875" customWidth="1"/>
    <col min="15" max="15" width="8.85546875" customWidth="1"/>
  </cols>
  <sheetData>
    <row r="1" spans="1:31" ht="15.75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31" ht="15.75" x14ac:dyDescent="0.25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31" x14ac:dyDescent="0.25">
      <c r="M3" s="2" t="s">
        <v>2</v>
      </c>
    </row>
    <row r="4" spans="1:31" x14ac:dyDescent="0.25">
      <c r="A4" s="29" t="s">
        <v>3</v>
      </c>
      <c r="B4" s="37" t="s">
        <v>4</v>
      </c>
      <c r="C4" s="30" t="s">
        <v>5</v>
      </c>
      <c r="D4" s="40"/>
      <c r="E4" s="3" t="s">
        <v>6</v>
      </c>
      <c r="F4" s="29" t="s">
        <v>7</v>
      </c>
      <c r="G4" s="29" t="s">
        <v>8</v>
      </c>
      <c r="H4" s="29" t="s">
        <v>9</v>
      </c>
      <c r="I4" s="29" t="s">
        <v>10</v>
      </c>
      <c r="J4" s="29" t="s">
        <v>11</v>
      </c>
      <c r="K4" s="29" t="s">
        <v>12</v>
      </c>
      <c r="L4" s="29" t="s">
        <v>13</v>
      </c>
      <c r="M4" s="29" t="s">
        <v>14</v>
      </c>
    </row>
    <row r="5" spans="1:31" x14ac:dyDescent="0.25">
      <c r="A5" s="29"/>
      <c r="B5" s="38"/>
      <c r="C5" s="31"/>
      <c r="D5" s="28"/>
      <c r="E5" s="30" t="s">
        <v>15</v>
      </c>
      <c r="F5" s="29"/>
      <c r="G5" s="29"/>
      <c r="H5" s="29"/>
      <c r="I5" s="29"/>
      <c r="J5" s="29"/>
      <c r="K5" s="29"/>
      <c r="L5" s="29"/>
      <c r="M5" s="29"/>
    </row>
    <row r="6" spans="1:31" x14ac:dyDescent="0.25">
      <c r="A6" s="29"/>
      <c r="B6" s="38"/>
      <c r="C6" s="32"/>
      <c r="D6" s="41"/>
      <c r="E6" s="31"/>
      <c r="F6" s="29"/>
      <c r="G6" s="29"/>
      <c r="H6" s="29"/>
      <c r="I6" s="29"/>
      <c r="J6" s="29"/>
      <c r="K6" s="29"/>
      <c r="L6" s="29"/>
      <c r="M6" s="29"/>
    </row>
    <row r="7" spans="1:31" ht="45" x14ac:dyDescent="0.25">
      <c r="A7" s="29"/>
      <c r="B7" s="39"/>
      <c r="C7" s="4" t="s">
        <v>16</v>
      </c>
      <c r="D7" s="4" t="s">
        <v>17</v>
      </c>
      <c r="E7" s="32"/>
      <c r="F7" s="29"/>
      <c r="G7" s="29"/>
      <c r="H7" s="29"/>
      <c r="I7" s="29"/>
      <c r="J7" s="29"/>
      <c r="K7" s="29"/>
      <c r="L7" s="29"/>
      <c r="M7" s="29"/>
      <c r="N7" s="5" t="s">
        <v>18</v>
      </c>
      <c r="O7" s="6" t="s">
        <v>19</v>
      </c>
      <c r="P7" s="6" t="s">
        <v>20</v>
      </c>
      <c r="Q7" s="6" t="s">
        <v>21</v>
      </c>
      <c r="R7" s="6" t="s">
        <v>22</v>
      </c>
      <c r="S7" s="6" t="s">
        <v>23</v>
      </c>
      <c r="T7" s="6" t="s">
        <v>24</v>
      </c>
      <c r="U7" s="6" t="s">
        <v>25</v>
      </c>
      <c r="V7" s="6" t="s">
        <v>26</v>
      </c>
      <c r="W7" s="6" t="s">
        <v>27</v>
      </c>
      <c r="X7" s="6" t="s">
        <v>28</v>
      </c>
      <c r="Y7" s="6" t="s">
        <v>29</v>
      </c>
      <c r="Z7" s="6" t="s">
        <v>30</v>
      </c>
      <c r="AA7" s="6" t="s">
        <v>31</v>
      </c>
      <c r="AB7" s="6" t="s">
        <v>32</v>
      </c>
      <c r="AC7" s="6" t="s">
        <v>33</v>
      </c>
      <c r="AD7" s="7" t="s">
        <v>34</v>
      </c>
      <c r="AE7" s="7" t="s">
        <v>35</v>
      </c>
    </row>
    <row r="8" spans="1:31" x14ac:dyDescent="0.25">
      <c r="A8" s="33" t="s">
        <v>36</v>
      </c>
      <c r="B8" s="8" t="s">
        <v>37</v>
      </c>
      <c r="C8" s="9">
        <f>SUM(N8:AP8)</f>
        <v>2360</v>
      </c>
      <c r="D8" s="8">
        <v>132.58000000000001</v>
      </c>
      <c r="E8" s="10">
        <v>669</v>
      </c>
      <c r="F8" s="11">
        <f t="shared" ref="F8:F31" si="0">E8*12*D8/1000</f>
        <v>1064.3522399999999</v>
      </c>
      <c r="G8" s="11">
        <v>35</v>
      </c>
      <c r="H8" s="11">
        <f t="shared" ref="H8:H31" si="1">F8*G8/100</f>
        <v>372.52328399999999</v>
      </c>
      <c r="I8" s="11"/>
      <c r="J8" s="11">
        <v>70.599999999999994</v>
      </c>
      <c r="K8" s="11">
        <f t="shared" ref="K8:K31" si="2">F8+H8+I8+J8</f>
        <v>1507.475524</v>
      </c>
      <c r="L8" s="11">
        <f t="shared" ref="L8:L31" si="3">K8*0.362</f>
        <v>545.70613968800001</v>
      </c>
      <c r="M8" s="11">
        <f t="shared" ref="M8:M30" si="4">K8+L8</f>
        <v>2053.1816636879998</v>
      </c>
      <c r="N8" s="12">
        <f>'[1]В.Фосня '!N8+[1]В.Чернігівка!N8+[1]В.Хайча!N8+'[1]Гладковичі '!N8+[1]Гошів!N8+[1]Лучанки!N8+[1]Листвин!N8+[1]Можари!N8+[1]Овруч1!N8+[1]Ігнатпіль!N8+[1]Прилуки!N8+[1]Черепин!N8+[1]Піщаниця!N8+[1]Покалів!N8+[1]Кирдани!N8+[1]Словечно!N8+[1]Тхорин!N8+[1]Шоломки!N8+'[1]Сл-Шоломк.'!N8+[1]Бондари!N8+[1]Велідники!N8+[1]Заріччя!N8+[1]Норинськ!N8+'[1]Перш.ДНЗ №2'!N8+'[1]Перш.ДНЗ №1'!N8+'[1]ДНЗ №10'!N8+'[1]ДНЗ №8'!N8+'[1]ДНЗ №6'!N8+[1]Селезівка!N8+'[1]ДНЗ №5'!N8+'[1]ДНЗ №4'!N8+'[1]ДНЗ №2'!N8+'[1]ДНЗ №1'!N8+[1]Бігунь!N8</f>
        <v>0</v>
      </c>
      <c r="O8" s="12">
        <f>'[1]В.Фосня '!O8+[1]В.Чернігівка!O8+[1]В.Хайча!O8+'[1]Гладковичі '!O8+[1]Гошів!O8+[1]Лучанки!O8+[1]Листвин!O8+[1]Можари!O8+[1]Овруч1!O8+[1]Ігнатпіль!O8+[1]Прилуки!O8+[1]Черепин!O8+[1]Піщаниця!O8+[1]Покалів!O8+[1]Кирдани!O8+[1]Словечно!O8+[1]Тхорин!O8+[1]Шоломки!O8+'[1]Сл-Шоломк.'!O8+[1]Бондари!O8+[1]Велідники!O8+[1]Заріччя!O8+[1]Норинськ!O8+'[1]Перш.ДНЗ №2'!O8+'[1]Перш.ДНЗ №1'!O8+'[1]ДНЗ №10'!O8+'[1]ДНЗ №8'!O8+'[1]ДНЗ №6'!O8+[1]Селезівка!O8+'[1]ДНЗ №5'!O8+'[1]ДНЗ №4'!O8+'[1]ДНЗ №2'!O8+'[1]ДНЗ №1'!O8+[1]Бігунь!O8</f>
        <v>0</v>
      </c>
      <c r="P8" s="12">
        <v>2360</v>
      </c>
      <c r="Q8" s="12">
        <f>'[1]В.Фосня '!Q8+[1]В.Чернігівка!Q8+[1]В.Хайча!Q8+'[1]Гладковичі '!Q8+[1]Гошів!Q8+[1]Лучанки!Q8+[1]Листвин!Q8+[1]Можари!Q8+[1]Овруч1!Q8+[1]Ігнатпіль!Q8+[1]Прилуки!Q8+[1]Черепин!Q8+[1]Піщаниця!Q8+[1]Покалів!Q8+[1]Кирдани!Q8+[1]Словечно!Q8+[1]Тхорин!Q8+[1]Шоломки!Q8+'[1]Сл-Шоломк.'!Q8+[1]Бондари!Q8+[1]Велідники!Q8+[1]Заріччя!Q8+[1]Норинськ!Q8+'[1]Перш.ДНЗ №2'!Q8+'[1]Перш.ДНЗ №1'!Q8+'[1]ДНЗ №10'!Q8+'[1]ДНЗ №8'!Q8+'[1]ДНЗ №6'!Q8+[1]Селезівка!Q8+'[1]ДНЗ №5'!Q8+'[1]ДНЗ №4'!Q8+'[1]ДНЗ №2'!Q8+'[1]ДНЗ №1'!Q8+[1]Бігунь!Q8</f>
        <v>0</v>
      </c>
      <c r="R8" s="12">
        <f>'[1]В.Фосня '!R8+[1]В.Чернігівка!R8+[1]В.Хайча!R8+'[1]Гладковичі '!R8+[1]Гошів!R8+[1]Лучанки!R8+[1]Листвин!R8+[1]Можари!R8+[1]Овруч1!R8+[1]Ігнатпіль!R8+[1]Прилуки!R8+[1]Черепин!R8+[1]Піщаниця!R8+[1]Покалів!R8+[1]Кирдани!R8+[1]Словечно!R8+[1]Тхорин!R8+[1]Шоломки!R8+'[1]Сл-Шоломк.'!R8+[1]Бондари!R8+[1]Велідники!R8+[1]Заріччя!R8+[1]Норинськ!R8+'[1]Перш.ДНЗ №2'!R8+'[1]Перш.ДНЗ №1'!R8+'[1]ДНЗ №10'!R8+'[1]ДНЗ №8'!R8+'[1]ДНЗ №6'!R8+[1]Селезівка!R8+'[1]ДНЗ №5'!R8+'[1]ДНЗ №4'!R8+'[1]ДНЗ №2'!R8+'[1]ДНЗ №1'!R8+[1]Бігунь!R8</f>
        <v>0</v>
      </c>
      <c r="S8" s="12">
        <f>'[1]В.Фосня '!S8+[1]В.Чернігівка!S8+[1]В.Хайча!S8+'[1]Гладковичі '!S8+[1]Гошів!S8+[1]Лучанки!S8+[1]Листвин!S8+[1]Можари!S8+[1]Овруч1!S8+[1]Ігнатпіль!S8+[1]Прилуки!S8+[1]Черепин!S8+[1]Піщаниця!S8+[1]Покалів!S8+[1]Кирдани!S8+[1]Словечно!S8+[1]Тхорин!S8+[1]Шоломки!S8+'[1]Сл-Шоломк.'!S8+[1]Бондари!S8+[1]Велідники!S8+[1]Заріччя!S8+[1]Норинськ!S8+'[1]Перш.ДНЗ №2'!S8+'[1]Перш.ДНЗ №1'!S8+'[1]ДНЗ №10'!S8+'[1]ДНЗ №8'!S8+'[1]ДНЗ №6'!S8+[1]Селезівка!S8+'[1]ДНЗ №5'!S8+'[1]ДНЗ №4'!S8+'[1]ДНЗ №2'!S8+'[1]ДНЗ №1'!S8+[1]Бігунь!S8</f>
        <v>0</v>
      </c>
      <c r="T8" s="12">
        <f>'[1]В.Фосня '!T8+[1]В.Чернігівка!T8+[1]В.Хайча!T8+'[1]Гладковичі '!T8+[1]Гошів!T8+[1]Лучанки!T8+[1]Листвин!T8+[1]Можари!T8+[1]Овруч1!T8+[1]Ігнатпіль!T8+[1]Прилуки!T8+[1]Черепин!T8+[1]Піщаниця!T8+[1]Покалів!T8+[1]Кирдани!T8+[1]Словечно!T8+[1]Тхорин!T8+[1]Шоломки!T8+'[1]Сл-Шоломк.'!T8+[1]Бондари!T8+[1]Велідники!T8+[1]Заріччя!T8+[1]Норинськ!T8+'[1]Перш.ДНЗ №2'!T8+'[1]Перш.ДНЗ №1'!T8+'[1]ДНЗ №10'!T8+'[1]ДНЗ №8'!T8+'[1]ДНЗ №6'!T8+[1]Селезівка!T8+'[1]ДНЗ №5'!T8+'[1]ДНЗ №4'!T8+'[1]ДНЗ №2'!T8+'[1]ДНЗ №1'!T8+[1]Бігунь!T8</f>
        <v>0</v>
      </c>
      <c r="U8" s="12">
        <f>'[1]В.Фосня '!U8+[1]В.Чернігівка!U8+[1]В.Хайча!U8+'[1]Гладковичі '!U8+[1]Гошів!U8+[1]Лучанки!U8+[1]Листвин!U8+[1]Можари!U8+[1]Овруч1!U8+[1]Ігнатпіль!U8+[1]Прилуки!U8+[1]Черепин!U8+[1]Піщаниця!U8+[1]Покалів!U8+[1]Кирдани!U8+[1]Словечно!U8+[1]Тхорин!U8+[1]Шоломки!U8+'[1]Сл-Шоломк.'!U8+[1]Бондари!U8+[1]Велідники!U8+[1]Заріччя!U8+[1]Норинськ!U8+'[1]Перш.ДНЗ №2'!U8+'[1]Перш.ДНЗ №1'!U8+'[1]ДНЗ №10'!U8+'[1]ДНЗ №8'!U8+'[1]ДНЗ №6'!U8+[1]Селезівка!U8+'[1]ДНЗ №5'!U8+'[1]ДНЗ №4'!U8+'[1]ДНЗ №2'!U8+'[1]ДНЗ №1'!U8+[1]Бігунь!U8</f>
        <v>0</v>
      </c>
      <c r="V8" s="12">
        <f>'[1]В.Фосня '!V8+[1]В.Чернігівка!V8+[1]В.Хайча!V8+'[1]Гладковичі '!V8+[1]Гошів!V8+[1]Лучанки!V8+[1]Листвин!V8+[1]Можари!V8+[1]Овруч1!V8+[1]Ігнатпіль!V8+[1]Прилуки!V8+[1]Черепин!V8+[1]Піщаниця!V8+[1]Покалів!V8+[1]Кирдани!V8+[1]Словечно!V8+[1]Тхорин!V8+[1]Шоломки!V8+'[1]Сл-Шоломк.'!V8+[1]Бондари!V8+[1]Велідники!V8+[1]Заріччя!V8+[1]Норинськ!V8+'[1]Перш.ДНЗ №2'!V8+'[1]Перш.ДНЗ №1'!V8+'[1]ДНЗ №10'!V8+'[1]ДНЗ №8'!V8+'[1]ДНЗ №6'!V8+[1]Селезівка!V8+'[1]ДНЗ №5'!V8+'[1]ДНЗ №4'!V8+'[1]ДНЗ №2'!V8+'[1]ДНЗ №1'!V8+[1]Бігунь!V8</f>
        <v>0</v>
      </c>
      <c r="W8" s="12">
        <f>'[1]В.Фосня '!W8+[1]В.Чернігівка!W8+[1]В.Хайча!W8+'[1]Гладковичі '!W8+[1]Гошів!W8+[1]Лучанки!W8+[1]Листвин!W8+[1]Можари!W8+[1]Овруч1!W8+[1]Ігнатпіль!W8+[1]Прилуки!W8+[1]Черепин!W8+[1]Піщаниця!W8+[1]Покалів!W8+[1]Кирдани!W8+[1]Словечно!W8+[1]Тхорин!W8+[1]Шоломки!W8+'[1]Сл-Шоломк.'!W8+[1]Бондари!W8+[1]Велідники!W8+[1]Заріччя!W8+[1]Норинськ!W8+'[1]Перш.ДНЗ №2'!W8+'[1]Перш.ДНЗ №1'!W8+'[1]ДНЗ №10'!W8+'[1]ДНЗ №8'!W8+'[1]ДНЗ №6'!W8+[1]Селезівка!W8+'[1]ДНЗ №5'!W8+'[1]ДНЗ №4'!W8+'[1]ДНЗ №2'!W8+'[1]ДНЗ №1'!W8+[1]Бігунь!W8</f>
        <v>0</v>
      </c>
      <c r="X8" s="12">
        <f>'[1]В.Фосня '!X8+[1]В.Чернігівка!X8+[1]В.Хайча!X8+'[1]Гладковичі '!X8+[1]Гошів!X8+[1]Лучанки!X8+[1]Листвин!X8+[1]Можари!X8+[1]Овруч1!X8+[1]Ігнатпіль!X8+[1]Прилуки!X8+[1]Черепин!X8+[1]Піщаниця!X8+[1]Покалів!X8+[1]Кирдани!X8+[1]Словечно!X8+[1]Тхорин!X8+[1]Шоломки!X8+'[1]Сл-Шоломк.'!X8+[1]Бондари!X8+[1]Велідники!X8+[1]Заріччя!X8+[1]Норинськ!X8+'[1]Перш.ДНЗ №2'!X8+'[1]Перш.ДНЗ №1'!X8+'[1]ДНЗ №10'!X8+'[1]ДНЗ №8'!X8+'[1]ДНЗ №6'!X8+[1]Селезівка!X8+'[1]ДНЗ №5'!X8+'[1]ДНЗ №4'!X8+'[1]ДНЗ №2'!X8+'[1]ДНЗ №1'!X8+[1]Бігунь!X8</f>
        <v>0</v>
      </c>
      <c r="Y8" s="12">
        <f>'[1]В.Фосня '!Y8+[1]В.Чернігівка!Y8+[1]В.Хайча!Y8+'[1]Гладковичі '!Y8+[1]Гошів!Y8+[1]Лучанки!Y8+[1]Листвин!Y8+[1]Можари!Y8+[1]Овруч1!Y8+[1]Ігнатпіль!Y8+[1]Прилуки!Y8+[1]Черепин!Y8+[1]Піщаниця!Y8+[1]Покалів!Y8+[1]Кирдани!Y8+[1]Словечно!Y8+[1]Тхорин!Y8+[1]Шоломки!Y8+'[1]Сл-Шоломк.'!Y8+[1]Бондари!Y8+[1]Велідники!Y8+[1]Заріччя!Y8+[1]Норинськ!Y8+'[1]Перш.ДНЗ №2'!Y8+'[1]Перш.ДНЗ №1'!Y8+'[1]ДНЗ №10'!Y8+'[1]ДНЗ №8'!Y8+'[1]ДНЗ №6'!Y8+[1]Селезівка!Y8+'[1]ДНЗ №5'!Y8+'[1]ДНЗ №4'!Y8+'[1]ДНЗ №2'!Y8+'[1]ДНЗ №1'!Y8+[1]Бігунь!Y8</f>
        <v>0</v>
      </c>
      <c r="Z8" s="12">
        <f>'[1]В.Фосня '!Z8+[1]В.Чернігівка!Z8+[1]В.Хайча!Z8+'[1]Гладковичі '!Z8+[1]Гошів!Z8+[1]Лучанки!Z8+[1]Листвин!Z8+[1]Можари!Z8+[1]Овруч1!Z8+[1]Ігнатпіль!Z8+[1]Прилуки!Z8+[1]Черепин!Z8+[1]Піщаниця!Z8+[1]Покалів!Z8+[1]Кирдани!Z8+[1]Словечно!Z8+[1]Тхорин!Z8+[1]Шоломки!Z8+'[1]Сл-Шоломк.'!Z8+[1]Бондари!Z8+[1]Велідники!Z8+[1]Заріччя!Z8+[1]Норинськ!Z8+'[1]Перш.ДНЗ №2'!Z8+'[1]Перш.ДНЗ №1'!Z8+'[1]ДНЗ №10'!Z8+'[1]ДНЗ №8'!Z8+'[1]ДНЗ №6'!Z8+[1]Селезівка!Z8+'[1]ДНЗ №5'!Z8+'[1]ДНЗ №4'!Z8+'[1]ДНЗ №2'!Z8+'[1]ДНЗ №1'!Z8+[1]Бігунь!Z8</f>
        <v>0</v>
      </c>
      <c r="AA8" s="12">
        <f>'[1]В.Фосня '!AA8+[1]В.Чернігівка!AA8+[1]В.Хайча!AA8+'[1]Гладковичі '!AA8+[1]Гошів!AA8+[1]Лучанки!AA8+[1]Листвин!AA8+[1]Можари!AA8+[1]Овруч1!AA8+[1]Ігнатпіль!AA8+[1]Прилуки!AA8+[1]Черепин!AA8+[1]Піщаниця!AA8+[1]Покалів!AA8+[1]Кирдани!AA8+[1]Словечно!AA8+[1]Тхорин!AA8+[1]Шоломки!AA8+'[1]Сл-Шоломк.'!AA8+[1]Бондари!AA8+[1]Велідники!AA8+[1]Заріччя!AA8+[1]Норинськ!AA8+'[1]Перш.ДНЗ №2'!AA8+'[1]Перш.ДНЗ №1'!AA8+'[1]ДНЗ №10'!AA8+'[1]ДНЗ №8'!AA8+'[1]ДНЗ №6'!AA8+[1]Селезівка!AA8+'[1]ДНЗ №5'!AA8+'[1]ДНЗ №4'!AA8+'[1]ДНЗ №2'!AA8+'[1]ДНЗ №1'!AA8+[1]Бігунь!AA8</f>
        <v>0</v>
      </c>
      <c r="AB8" s="12">
        <f>'[1]В.Фосня '!AB8+[1]В.Чернігівка!AB8+[1]В.Хайча!AB8+'[1]Гладковичі '!AB8+[1]Гошів!AB8+[1]Лучанки!AB8+[1]Листвин!AB8+[1]Можари!AB8+[1]Овруч1!AB8+[1]Ігнатпіль!AB8+[1]Прилуки!AB8+[1]Черепин!AB8+[1]Піщаниця!AB8+[1]Покалів!AB8+[1]Кирдани!AB8+[1]Словечно!AB8+[1]Тхорин!AB8+[1]Шоломки!AB8+'[1]Сл-Шоломк.'!AB8+[1]Бондари!AB8+[1]Велідники!AB8+[1]Заріччя!AB8+[1]Норинськ!AB8+'[1]Перш.ДНЗ №2'!AB8+'[1]Перш.ДНЗ №1'!AB8+'[1]ДНЗ №10'!AB8+'[1]ДНЗ №8'!AB8+'[1]ДНЗ №6'!AB8+[1]Селезівка!AB8+'[1]ДНЗ №5'!AB8+'[1]ДНЗ №4'!AB8+'[1]ДНЗ №2'!AB8+'[1]ДНЗ №1'!AB8+[1]Бігунь!AB8</f>
        <v>0</v>
      </c>
      <c r="AC8" s="12">
        <f>'[1]В.Фосня '!AC8+[1]В.Чернігівка!AC8+[1]В.Хайча!AC8+'[1]Гладковичі '!AC8+[1]Гошів!AC8+[1]Лучанки!AC8+[1]Листвин!AC8+[1]Можари!AC8+[1]Овруч1!AC8+[1]Ігнатпіль!AC8+[1]Прилуки!AC8+[1]Черепин!AC8+[1]Піщаниця!AC8+[1]Покалів!AC8+[1]Кирдани!AC8+[1]Словечно!AC8+[1]Тхорин!AC8+[1]Шоломки!AC8+'[1]Сл-Шоломк.'!AC8+[1]Бондари!AC8+[1]Велідники!AC8+[1]Заріччя!AC8+[1]Норинськ!AC8+'[1]Перш.ДНЗ №2'!AC8+'[1]Перш.ДНЗ №1'!AC8+'[1]ДНЗ №10'!AC8+'[1]ДНЗ №8'!AC8+'[1]ДНЗ №6'!AC8+[1]Селезівка!AC8+'[1]ДНЗ №5'!AC8+'[1]ДНЗ №4'!AC8+'[1]ДНЗ №2'!AC8+'[1]ДНЗ №1'!AC8+[1]Бігунь!AC8</f>
        <v>0</v>
      </c>
      <c r="AD8" s="12"/>
      <c r="AE8" s="12"/>
    </row>
    <row r="9" spans="1:31" x14ac:dyDescent="0.25">
      <c r="A9" s="34"/>
      <c r="B9" s="8" t="s">
        <v>38</v>
      </c>
      <c r="C9" s="9">
        <f t="shared" ref="C9:C23" si="5">SUM(N9:AP9)</f>
        <v>2527</v>
      </c>
      <c r="D9" s="8">
        <v>30.5</v>
      </c>
      <c r="E9" s="10">
        <f>1.09*E8</f>
        <v>729.21</v>
      </c>
      <c r="F9" s="11">
        <f t="shared" si="0"/>
        <v>266.89085999999998</v>
      </c>
      <c r="G9" s="11">
        <v>35</v>
      </c>
      <c r="H9" s="11">
        <f t="shared" si="1"/>
        <v>93.411800999999997</v>
      </c>
      <c r="I9" s="11"/>
      <c r="J9" s="11">
        <v>17.3</v>
      </c>
      <c r="K9" s="11">
        <f t="shared" si="2"/>
        <v>377.60266099999996</v>
      </c>
      <c r="L9" s="11">
        <f t="shared" si="3"/>
        <v>136.69216328199997</v>
      </c>
      <c r="M9" s="11">
        <f t="shared" si="4"/>
        <v>514.29482428199992</v>
      </c>
      <c r="N9" s="12">
        <f>'[1]В.Фосня '!N9+[1]В.Чернігівка!N9+[1]В.Хайча!N9+'[1]Гладковичі '!N9+[1]Гошів!N9+[1]Лучанки!N9+[1]Листвин!N9+[1]Можари!N9+[1]Овруч1!N9+[1]Ігнатпіль!N9+[1]Прилуки!N9+[1]Черепин!N9+[1]Піщаниця!N9+[1]Покалів!N9+[1]Кирдани!N9+[1]Словечно!N9+[1]Тхорин!N9+[1]Шоломки!N9+'[1]Сл-Шоломк.'!N9+[1]Бондари!N9+[1]Велідники!N9+[1]Заріччя!N9+[1]Норинськ!N9+'[1]Перш.ДНЗ №2'!N9+'[1]Перш.ДНЗ №1'!N9+'[1]ДНЗ №10'!N9+'[1]ДНЗ №8'!N9+'[1]ДНЗ №6'!N9+[1]Селезівка!N9+'[1]ДНЗ №5'!N9+'[1]ДНЗ №4'!N9+'[1]ДНЗ №2'!N9+'[1]ДНЗ №1'!N9+[1]Бігунь!N9</f>
        <v>0</v>
      </c>
      <c r="O9" s="12">
        <v>0</v>
      </c>
      <c r="P9" s="12">
        <v>2527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>
        <v>0</v>
      </c>
      <c r="AD9" s="12"/>
      <c r="AE9" s="12"/>
    </row>
    <row r="10" spans="1:31" x14ac:dyDescent="0.25">
      <c r="A10" s="34"/>
      <c r="B10" s="8" t="s">
        <v>39</v>
      </c>
      <c r="C10" s="9">
        <f t="shared" si="5"/>
        <v>70447.994901704034</v>
      </c>
      <c r="D10" s="8">
        <v>4</v>
      </c>
      <c r="E10" s="10">
        <f>1.18*E8</f>
        <v>789.42</v>
      </c>
      <c r="F10" s="11">
        <f t="shared" si="0"/>
        <v>37.892159999999997</v>
      </c>
      <c r="G10" s="11">
        <v>40</v>
      </c>
      <c r="H10" s="11">
        <f t="shared" si="1"/>
        <v>15.156863999999999</v>
      </c>
      <c r="I10" s="11"/>
      <c r="J10" s="11">
        <v>41.1</v>
      </c>
      <c r="K10" s="11">
        <f t="shared" si="2"/>
        <v>94.149023999999997</v>
      </c>
      <c r="L10" s="11">
        <f t="shared" si="3"/>
        <v>34.081946687999995</v>
      </c>
      <c r="M10" s="11">
        <f t="shared" si="4"/>
        <v>128.23097068799999</v>
      </c>
      <c r="N10" s="12">
        <f>'[1]В.Фосня '!N10+[1]В.Чернігівка!N10+[1]В.Хайча!N10+'[1]Гладковичі '!N10+[1]Гошів!N10+[1]Лучанки!N10+[1]Листвин!N10+[1]Можари!N10+[1]Овруч1!N10+[1]Ігнатпіль!N10+[1]Прилуки!N10+[1]Черепин!N10+[1]Піщаниця!N10+[1]Покалів!N10+[1]Кирдани!N10+[1]Словечно!N10+[1]Тхорин!N10+[1]Шоломки!N10+'[1]Сл-Шоломк.'!N10+[1]Бондари!N10+[1]Велідники!N10+[1]Заріччя!N10+[1]Норинськ!N10+'[1]Перш.ДНЗ №2'!N10+'[1]Перш.ДНЗ №1'!N10+'[1]ДНЗ №10'!N10+'[1]ДНЗ №8'!N10+'[1]ДНЗ №6'!N10+[1]Селезівка!N10+'[1]ДНЗ №5'!N10+'[1]ДНЗ №4'!N10+'[1]ДНЗ №2'!N10+'[1]ДНЗ №1'!N10+[1]Бігунь!N10</f>
        <v>67754.994901704034</v>
      </c>
      <c r="O10" s="12">
        <f>'[1]В.Фосня '!O10+[1]В.Чернігівка!O10+[1]В.Хайча!O10+'[1]Гладковичі '!O10+[1]Гошів!O10+[1]Лучанки!O10+[1]Листвин!O10+[1]Можари!O10+[1]Овруч1!O10+[1]Ігнатпіль!O10+[1]Прилуки!O10+[1]Черепин!O10+[1]Піщаниця!O10+[1]Покалів!O10+[1]Кирдани!O10+[1]Словечно!O10+[1]Тхорин!O10+[1]Шоломки!O10+'[1]Сл-Шоломк.'!O10+[1]Бондари!O10+[1]Велідники!O10+[1]Заріччя!O10+[1]Норинськ!O10+'[1]Перш.ДНЗ №2'!O10+'[1]Перш.ДНЗ №1'!O10+'[1]ДНЗ №10'!O10+'[1]ДНЗ №8'!O10+'[1]ДНЗ №6'!O10+[1]Селезівка!O10+'[1]ДНЗ №5'!O10+'[1]ДНЗ №4'!O10+'[1]ДНЗ №2'!O10+'[1]ДНЗ №1'!O10+[1]Бігунь!O10</f>
        <v>0</v>
      </c>
      <c r="P10" s="12">
        <v>2693</v>
      </c>
      <c r="Q10" s="12">
        <f>'[1]В.Фосня '!Q10+[1]В.Чернігівка!Q10+[1]В.Хайча!Q10+'[1]Гладковичі '!Q10+[1]Гошів!Q10+[1]Лучанки!Q10+[1]Листвин!Q10+[1]Можари!Q10+[1]Овруч1!Q10+[1]Ігнатпіль!Q10+[1]Прилуки!Q10+[1]Черепин!Q10+[1]Піщаниця!Q10+[1]Покалів!Q10+[1]Кирдани!Q10+[1]Словечно!Q10+[1]Тхорин!Q10+[1]Шоломки!Q10+'[1]Сл-Шоломк.'!Q10+[1]Бондари!Q10+[1]Велідники!Q10+[1]Заріччя!Q10+[1]Норинськ!Q10+'[1]Перш.ДНЗ №2'!Q10+'[1]Перш.ДНЗ №1'!Q10+'[1]ДНЗ №10'!Q10+'[1]ДНЗ №8'!Q10+'[1]ДНЗ №6'!Q10+[1]Селезівка!Q10+'[1]ДНЗ №5'!Q10+'[1]ДНЗ №4'!Q10+'[1]ДНЗ №2'!Q10+'[1]ДНЗ №1'!Q10+[1]Бігунь!Q10</f>
        <v>0</v>
      </c>
      <c r="R10" s="12">
        <f>'[1]В.Фосня '!R10+[1]В.Чернігівка!R10+[1]В.Хайча!R10+'[1]Гладковичі '!R10+[1]Гошів!R10+[1]Лучанки!R10+[1]Листвин!R10+[1]Можари!R10+[1]Овруч1!R10+[1]Ігнатпіль!R10+[1]Прилуки!R10+[1]Черепин!R10+[1]Піщаниця!R10+[1]Покалів!R10+[1]Кирдани!R10+[1]Словечно!R10+[1]Тхорин!R10+[1]Шоломки!R10+'[1]Сл-Шоломк.'!R10+[1]Бондари!R10+[1]Велідники!R10+[1]Заріччя!R10+[1]Норинськ!R10+'[1]Перш.ДНЗ №2'!R10+'[1]Перш.ДНЗ №1'!R10+'[1]ДНЗ №10'!R10+'[1]ДНЗ №8'!R10+'[1]ДНЗ №6'!R10+[1]Селезівка!R10+'[1]ДНЗ №5'!R10+'[1]ДНЗ №4'!R10+'[1]ДНЗ №2'!R10+'[1]ДНЗ №1'!R10+[1]Бігунь!R10</f>
        <v>0</v>
      </c>
      <c r="S10" s="12">
        <f>'[1]В.Фосня '!S10+[1]В.Чернігівка!S10+[1]В.Хайча!S10+'[1]Гладковичі '!S10+[1]Гошів!S10+[1]Лучанки!S10+[1]Листвин!S10+[1]Можари!S10+[1]Овруч1!S10+[1]Ігнатпіль!S10+[1]Прилуки!S10+[1]Черепин!S10+[1]Піщаниця!S10+[1]Покалів!S10+[1]Кирдани!S10+[1]Словечно!S10+[1]Тхорин!S10+[1]Шоломки!S10+'[1]Сл-Шоломк.'!S10+[1]Бондари!S10+[1]Велідники!S10+[1]Заріччя!S10+[1]Норинськ!S10+'[1]Перш.ДНЗ №2'!S10+'[1]Перш.ДНЗ №1'!S10+'[1]ДНЗ №10'!S10+'[1]ДНЗ №8'!S10+'[1]ДНЗ №6'!S10+[1]Селезівка!S10+'[1]ДНЗ №5'!S10+'[1]ДНЗ №4'!S10+'[1]ДНЗ №2'!S10+'[1]ДНЗ №1'!S10+[1]Бігунь!S10</f>
        <v>0</v>
      </c>
      <c r="T10" s="12">
        <f>'[1]В.Фосня '!T10+[1]В.Чернігівка!T10+[1]В.Хайча!T10+'[1]Гладковичі '!T10+[1]Гошів!T10+[1]Лучанки!T10+[1]Листвин!T10+[1]Можари!T10+[1]Овруч1!T10+[1]Ігнатпіль!T10+[1]Прилуки!T10+[1]Черепин!T10+[1]Піщаниця!T10+[1]Покалів!T10+[1]Кирдани!T10+[1]Словечно!T10+[1]Тхорин!T10+[1]Шоломки!T10+'[1]Сл-Шоломк.'!T10+[1]Бондари!T10+[1]Велідники!T10+[1]Заріччя!T10+[1]Норинськ!T10+'[1]Перш.ДНЗ №2'!T10+'[1]Перш.ДНЗ №1'!T10+'[1]ДНЗ №10'!T10+'[1]ДНЗ №8'!T10+'[1]ДНЗ №6'!T10+[1]Селезівка!T10+'[1]ДНЗ №5'!T10+'[1]ДНЗ №4'!T10+'[1]ДНЗ №2'!T10+'[1]ДНЗ №1'!T10+[1]Бігунь!T10</f>
        <v>0</v>
      </c>
      <c r="U10" s="12">
        <f>'[1]В.Фосня '!U10+[1]В.Чернігівка!U10+[1]В.Хайча!U10+'[1]Гладковичі '!U10+[1]Гошів!U10+[1]Лучанки!U10+[1]Листвин!U10+[1]Можари!U10+[1]Овруч1!U10+[1]Ігнатпіль!U10+[1]Прилуки!U10+[1]Черепин!U10+[1]Піщаниця!U10+[1]Покалів!U10+[1]Кирдани!U10+[1]Словечно!U10+[1]Тхорин!U10+[1]Шоломки!U10+'[1]Сл-Шоломк.'!U10+[1]Бондари!U10+[1]Велідники!U10+[1]Заріччя!U10+[1]Норинськ!U10+'[1]Перш.ДНЗ №2'!U10+'[1]Перш.ДНЗ №1'!U10+'[1]ДНЗ №10'!U10+'[1]ДНЗ №8'!U10+'[1]ДНЗ №6'!U10+[1]Селезівка!U10+'[1]ДНЗ №5'!U10+'[1]ДНЗ №4'!U10+'[1]ДНЗ №2'!U10+'[1]ДНЗ №1'!U10+[1]Бігунь!U10</f>
        <v>0</v>
      </c>
      <c r="V10" s="12">
        <f>'[1]В.Фосня '!V10+[1]В.Чернігівка!V10+[1]В.Хайча!V10+'[1]Гладковичі '!V10+[1]Гошів!V10+[1]Лучанки!V10+[1]Листвин!V10+[1]Можари!V10+[1]Овруч1!V10+[1]Ігнатпіль!V10+[1]Прилуки!V10+[1]Черепин!V10+[1]Піщаниця!V10+[1]Покалів!V10+[1]Кирдани!V10+[1]Словечно!V10+[1]Тхорин!V10+[1]Шоломки!V10+'[1]Сл-Шоломк.'!V10+[1]Бондари!V10+[1]Велідники!V10+[1]Заріччя!V10+[1]Норинськ!V10+'[1]Перш.ДНЗ №2'!V10+'[1]Перш.ДНЗ №1'!V10+'[1]ДНЗ №10'!V10+'[1]ДНЗ №8'!V10+'[1]ДНЗ №6'!V10+[1]Селезівка!V10+'[1]ДНЗ №5'!V10+'[1]ДНЗ №4'!V10+'[1]ДНЗ №2'!V10+'[1]ДНЗ №1'!V10+[1]Бігунь!V10</f>
        <v>0</v>
      </c>
      <c r="W10" s="12">
        <f>'[1]В.Фосня '!W10+[1]В.Чернігівка!W10+[1]В.Хайча!W10+'[1]Гладковичі '!W10+[1]Гошів!W10+[1]Лучанки!W10+[1]Листвин!W10+[1]Можари!W10+[1]Овруч1!W10+[1]Ігнатпіль!W10+[1]Прилуки!W10+[1]Черепин!W10+[1]Піщаниця!W10+[1]Покалів!W10+[1]Кирдани!W10+[1]Словечно!W10+[1]Тхорин!W10+[1]Шоломки!W10+'[1]Сл-Шоломк.'!W10+[1]Бондари!W10+[1]Велідники!W10+[1]Заріччя!W10+[1]Норинськ!W10+'[1]Перш.ДНЗ №2'!W10+'[1]Перш.ДНЗ №1'!W10+'[1]ДНЗ №10'!W10+'[1]ДНЗ №8'!W10+'[1]ДНЗ №6'!W10+[1]Селезівка!W10+'[1]ДНЗ №5'!W10+'[1]ДНЗ №4'!W10+'[1]ДНЗ №2'!W10+'[1]ДНЗ №1'!W10+[1]Бігунь!W10</f>
        <v>0</v>
      </c>
      <c r="X10" s="12">
        <f>'[1]В.Фосня '!X10+[1]В.Чернігівка!X10+[1]В.Хайча!X10+'[1]Гладковичі '!X10+[1]Гошів!X10+[1]Лучанки!X10+[1]Листвин!X10+[1]Можари!X10+[1]Овруч1!X10+[1]Ігнатпіль!X10+[1]Прилуки!X10+[1]Черепин!X10+[1]Піщаниця!X10+[1]Покалів!X10+[1]Кирдани!X10+[1]Словечно!X10+[1]Тхорин!X10+[1]Шоломки!X10+'[1]Сл-Шоломк.'!X10+[1]Бондари!X10+[1]Велідники!X10+[1]Заріччя!X10+[1]Норинськ!X10+'[1]Перш.ДНЗ №2'!X10+'[1]Перш.ДНЗ №1'!X10+'[1]ДНЗ №10'!X10+'[1]ДНЗ №8'!X10+'[1]ДНЗ №6'!X10+[1]Селезівка!X10+'[1]ДНЗ №5'!X10+'[1]ДНЗ №4'!X10+'[1]ДНЗ №2'!X10+'[1]ДНЗ №1'!X10+[1]Бігунь!X10</f>
        <v>0</v>
      </c>
      <c r="Y10" s="12">
        <f>'[1]В.Фосня '!Y10+[1]В.Чернігівка!Y10+[1]В.Хайча!Y10+'[1]Гладковичі '!Y10+[1]Гошів!Y10+[1]Лучанки!Y10+[1]Листвин!Y10+[1]Можари!Y10+[1]Овруч1!Y10+[1]Ігнатпіль!Y10+[1]Прилуки!Y10+[1]Черепин!Y10+[1]Піщаниця!Y10+[1]Покалів!Y10+[1]Кирдани!Y10+[1]Словечно!Y10+[1]Тхорин!Y10+[1]Шоломки!Y10+'[1]Сл-Шоломк.'!Y10+[1]Бондари!Y10+[1]Велідники!Y10+[1]Заріччя!Y10+[1]Норинськ!Y10+'[1]Перш.ДНЗ №2'!Y10+'[1]Перш.ДНЗ №1'!Y10+'[1]ДНЗ №10'!Y10+'[1]ДНЗ №8'!Y10+'[1]ДНЗ №6'!Y10+[1]Селезівка!Y10+'[1]ДНЗ №5'!Y10+'[1]ДНЗ №4'!Y10+'[1]ДНЗ №2'!Y10+'[1]ДНЗ №1'!Y10+[1]Бігунь!Y10</f>
        <v>0</v>
      </c>
      <c r="Z10" s="12">
        <f>'[1]В.Фосня '!Z10+[1]В.Чернігівка!Z10+[1]В.Хайча!Z10+'[1]Гладковичі '!Z10+[1]Гошів!Z10+[1]Лучанки!Z10+[1]Листвин!Z10+[1]Можари!Z10+[1]Овруч1!Z10+[1]Ігнатпіль!Z10+[1]Прилуки!Z10+[1]Черепин!Z10+[1]Піщаниця!Z10+[1]Покалів!Z10+[1]Кирдани!Z10+[1]Словечно!Z10+[1]Тхорин!Z10+[1]Шоломки!Z10+'[1]Сл-Шоломк.'!Z10+[1]Бондари!Z10+[1]Велідники!Z10+[1]Заріччя!Z10+[1]Норинськ!Z10+'[1]Перш.ДНЗ №2'!Z10+'[1]Перш.ДНЗ №1'!Z10+'[1]ДНЗ №10'!Z10+'[1]ДНЗ №8'!Z10+'[1]ДНЗ №6'!Z10+[1]Селезівка!Z10+'[1]ДНЗ №5'!Z10+'[1]ДНЗ №4'!Z10+'[1]ДНЗ №2'!Z10+'[1]ДНЗ №1'!Z10+[1]Бігунь!Z10</f>
        <v>0</v>
      </c>
      <c r="AA10" s="12">
        <f>'[1]В.Фосня '!AA10+[1]В.Чернігівка!AA10+[1]В.Хайча!AA10+'[1]Гладковичі '!AA10+[1]Гошів!AA10+[1]Лучанки!AA10+[1]Листвин!AA10+[1]Можари!AA10+[1]Овруч1!AA10+[1]Ігнатпіль!AA10+[1]Прилуки!AA10+[1]Черепин!AA10+[1]Піщаниця!AA10+[1]Покалів!AA10+[1]Кирдани!AA10+[1]Словечно!AA10+[1]Тхорин!AA10+[1]Шоломки!AA10+'[1]Сл-Шоломк.'!AA10+[1]Бондари!AA10+[1]Велідники!AA10+[1]Заріччя!AA10+[1]Норинськ!AA10+'[1]Перш.ДНЗ №2'!AA10+'[1]Перш.ДНЗ №1'!AA10+'[1]ДНЗ №10'!AA10+'[1]ДНЗ №8'!AA10+'[1]ДНЗ №6'!AA10+[1]Селезівка!AA10+'[1]ДНЗ №5'!AA10+'[1]ДНЗ №4'!AA10+'[1]ДНЗ №2'!AA10+'[1]ДНЗ №1'!AA10+[1]Бігунь!AA10</f>
        <v>0</v>
      </c>
      <c r="AB10" s="12">
        <f>'[1]В.Фосня '!AB10+[1]В.Чернігівка!AB10+[1]В.Хайча!AB10+'[1]Гладковичі '!AB10+[1]Гошів!AB10+[1]Лучанки!AB10+[1]Листвин!AB10+[1]Можари!AB10+[1]Овруч1!AB10+[1]Ігнатпіль!AB10+[1]Прилуки!AB10+[1]Черепин!AB10+[1]Піщаниця!AB10+[1]Покалів!AB10+[1]Кирдани!AB10+[1]Словечно!AB10+[1]Тхорин!AB10+[1]Шоломки!AB10+'[1]Сл-Шоломк.'!AB10+[1]Бондари!AB10+[1]Велідники!AB10+[1]Заріччя!AB10+[1]Норинськ!AB10+'[1]Перш.ДНЗ №2'!AB10+'[1]Перш.ДНЗ №1'!AB10+'[1]ДНЗ №10'!AB10+'[1]ДНЗ №8'!AB10+'[1]ДНЗ №6'!AB10+[1]Селезівка!AB10+'[1]ДНЗ №5'!AB10+'[1]ДНЗ №4'!AB10+'[1]ДНЗ №2'!AB10+'[1]ДНЗ №1'!AB10+[1]Бігунь!AB10</f>
        <v>0</v>
      </c>
      <c r="AC10" s="12">
        <f>'[1]В.Фосня '!AC10+[1]В.Чернігівка!AC10+[1]В.Хайча!AC10+'[1]Гладковичі '!AC10+[1]Гошів!AC10+[1]Лучанки!AC10+[1]Листвин!AC10+[1]Можари!AC10+[1]Овруч1!AC10+[1]Ігнатпіль!AC10+[1]Прилуки!AC10+[1]Черепин!AC10+[1]Піщаниця!AC10+[1]Покалів!AC10+[1]Кирдани!AC10+[1]Словечно!AC10+[1]Тхорин!AC10+[1]Шоломки!AC10+'[1]Сл-Шоломк.'!AC10+[1]Бондари!AC10+[1]Велідники!AC10+[1]Заріччя!AC10+[1]Норинськ!AC10+'[1]Перш.ДНЗ №2'!AC10+'[1]Перш.ДНЗ №1'!AC10+'[1]ДНЗ №10'!AC10+'[1]ДНЗ №8'!AC10+'[1]ДНЗ №6'!AC10+[1]Селезівка!AC10+'[1]ДНЗ №5'!AC10+'[1]ДНЗ №4'!AC10+'[1]ДНЗ №2'!AC10+'[1]ДНЗ №1'!AC10+[1]Бігунь!AC10</f>
        <v>0</v>
      </c>
      <c r="AD10" s="12"/>
      <c r="AE10" s="12"/>
    </row>
    <row r="11" spans="1:31" x14ac:dyDescent="0.25">
      <c r="A11" s="34"/>
      <c r="B11" s="8" t="s">
        <v>40</v>
      </c>
      <c r="C11" s="9">
        <f t="shared" si="5"/>
        <v>18709.291801306001</v>
      </c>
      <c r="D11" s="8">
        <v>85.15</v>
      </c>
      <c r="E11" s="10">
        <f>1.27*E8</f>
        <v>849.63</v>
      </c>
      <c r="F11" s="11">
        <f t="shared" si="0"/>
        <v>868.15193399999998</v>
      </c>
      <c r="G11" s="11">
        <v>40</v>
      </c>
      <c r="H11" s="11">
        <f t="shared" si="1"/>
        <v>347.26077359999994</v>
      </c>
      <c r="I11" s="11"/>
      <c r="J11" s="11">
        <v>54.2</v>
      </c>
      <c r="K11" s="11">
        <f t="shared" si="2"/>
        <v>1269.6127076</v>
      </c>
      <c r="L11" s="11">
        <f t="shared" si="3"/>
        <v>459.59980015119999</v>
      </c>
      <c r="M11" s="11">
        <f t="shared" si="4"/>
        <v>1729.2125077512001</v>
      </c>
      <c r="N11" s="12">
        <f>'[1]В.Фосня '!N11+[1]В.Чернігівка!N11+[1]В.Хайча!N11+'[1]Гладковичі '!N11+[1]Гошів!N11+[1]Лучанки!N11+[1]Листвин!N11+[1]Можари!N11+[1]Овруч1!N11+[1]Ігнатпіль!N11+[1]Прилуки!N11+[1]Черепин!N11+[1]Піщаниця!N11+[1]Покалів!N11+[1]Кирдани!N11+[1]Словечно!N11+[1]Тхорин!N11+[1]Шоломки!N11+'[1]Сл-Шоломк.'!N11+[1]Бондари!N11+[1]Велідники!N11+[1]Заріччя!N11+[1]Норинськ!N11+'[1]Перш.ДНЗ №2'!N11+'[1]Перш.ДНЗ №1'!N11+'[1]ДНЗ №10'!N11+'[1]ДНЗ №8'!N11+'[1]ДНЗ №6'!N11+[1]Селезівка!N11+'[1]ДНЗ №5'!N11+'[1]ДНЗ №4'!N11+'[1]ДНЗ №2'!N11+'[1]ДНЗ №1'!N11+[1]Бігунь!N11</f>
        <v>16995.291801306001</v>
      </c>
      <c r="O11" s="12">
        <f>'[1]В.Фосня '!O11+[1]В.Чернігівка!O11+[1]В.Хайча!O11+'[1]Гладковичі '!O11+[1]Гошів!O11+[1]Лучанки!O11+[1]Листвин!O11+[1]Можари!O11+[1]Овруч1!O11+[1]Ігнатпіль!O11+[1]Прилуки!O11+[1]Черепин!O11+[1]Піщаниця!O11+[1]Покалів!O11+[1]Кирдани!O11+[1]Словечно!O11+[1]Тхорин!O11+[1]Шоломки!O11+'[1]Сл-Шоломк.'!O11+[1]Бондари!O11+[1]Велідники!O11+[1]Заріччя!O11+[1]Норинськ!O11+'[1]Перш.ДНЗ №2'!O11+'[1]Перш.ДНЗ №1'!O11+'[1]ДНЗ №10'!O11+'[1]ДНЗ №8'!O11+'[1]ДНЗ №6'!O11+[1]Селезівка!O11+'[1]ДНЗ №5'!O11+'[1]ДНЗ №4'!O11+'[1]ДНЗ №2'!O11+'[1]ДНЗ №1'!O11+[1]Бігунь!O11</f>
        <v>0</v>
      </c>
      <c r="P11" s="12">
        <v>1714</v>
      </c>
      <c r="Q11" s="12">
        <f>'[1]В.Фосня '!Q11+[1]В.Чернігівка!Q11+[1]В.Хайча!Q11+'[1]Гладковичі '!Q11+[1]Гошів!Q11+[1]Лучанки!Q11+[1]Листвин!Q11+[1]Можари!Q11+[1]Овруч1!Q11+[1]Ігнатпіль!Q11+[1]Прилуки!Q11+[1]Черепин!Q11+[1]Піщаниця!Q11+[1]Покалів!Q11+[1]Кирдани!Q11+[1]Словечно!Q11+[1]Тхорин!Q11+[1]Шоломки!Q11+'[1]Сл-Шоломк.'!Q11+[1]Бондари!Q11+[1]Велідники!Q11+[1]Заріччя!Q11+[1]Норинськ!Q11+'[1]Перш.ДНЗ №2'!Q11+'[1]Перш.ДНЗ №1'!Q11+'[1]ДНЗ №10'!Q11+'[1]ДНЗ №8'!Q11+'[1]ДНЗ №6'!Q11+[1]Селезівка!Q11+'[1]ДНЗ №5'!Q11+'[1]ДНЗ №4'!Q11+'[1]ДНЗ №2'!Q11+'[1]ДНЗ №1'!Q11+[1]Бігунь!Q11</f>
        <v>0</v>
      </c>
      <c r="R11" s="12">
        <f>'[1]В.Фосня '!R11+[1]В.Чернігівка!R11+[1]В.Хайча!R11+'[1]Гладковичі '!R11+[1]Гошів!R11+[1]Лучанки!R11+[1]Листвин!R11+[1]Можари!R11+[1]Овруч1!R11+[1]Ігнатпіль!R11+[1]Прилуки!R11+[1]Черепин!R11+[1]Піщаниця!R11+[1]Покалів!R11+[1]Кирдани!R11+[1]Словечно!R11+[1]Тхорин!R11+[1]Шоломки!R11+'[1]Сл-Шоломк.'!R11+[1]Бондари!R11+[1]Велідники!R11+[1]Заріччя!R11+[1]Норинськ!R11+'[1]Перш.ДНЗ №2'!R11+'[1]Перш.ДНЗ №1'!R11+'[1]ДНЗ №10'!R11+'[1]ДНЗ №8'!R11+'[1]ДНЗ №6'!R11+[1]Селезівка!R11+'[1]ДНЗ №5'!R11+'[1]ДНЗ №4'!R11+'[1]ДНЗ №2'!R11+'[1]ДНЗ №1'!R11+[1]Бігунь!R11</f>
        <v>0</v>
      </c>
      <c r="S11" s="12">
        <f>'[1]В.Фосня '!S11+[1]В.Чернігівка!S11+[1]В.Хайча!S11+'[1]Гладковичі '!S11+[1]Гошів!S11+[1]Лучанки!S11+[1]Листвин!S11+[1]Можари!S11+[1]Овруч1!S11+[1]Ігнатпіль!S11+[1]Прилуки!S11+[1]Черепин!S11+[1]Піщаниця!S11+[1]Покалів!S11+[1]Кирдани!S11+[1]Словечно!S11+[1]Тхорин!S11+[1]Шоломки!S11+'[1]Сл-Шоломк.'!S11+[1]Бондари!S11+[1]Велідники!S11+[1]Заріччя!S11+[1]Норинськ!S11+'[1]Перш.ДНЗ №2'!S11+'[1]Перш.ДНЗ №1'!S11+'[1]ДНЗ №10'!S11+'[1]ДНЗ №8'!S11+'[1]ДНЗ №6'!S11+[1]Селезівка!S11+'[1]ДНЗ №5'!S11+'[1]ДНЗ №4'!S11+'[1]ДНЗ №2'!S11+'[1]ДНЗ №1'!S11+[1]Бігунь!S11</f>
        <v>0</v>
      </c>
      <c r="T11" s="12">
        <f>'[1]В.Фосня '!T11+[1]В.Чернігівка!T11+[1]В.Хайча!T11+'[1]Гладковичі '!T11+[1]Гошів!T11+[1]Лучанки!T11+[1]Листвин!T11+[1]Можари!T11+[1]Овруч1!T11+[1]Ігнатпіль!T11+[1]Прилуки!T11+[1]Черепин!T11+[1]Піщаниця!T11+[1]Покалів!T11+[1]Кирдани!T11+[1]Словечно!T11+[1]Тхорин!T11+[1]Шоломки!T11+'[1]Сл-Шоломк.'!T11+[1]Бондари!T11+[1]Велідники!T11+[1]Заріччя!T11+[1]Норинськ!T11+'[1]Перш.ДНЗ №2'!T11+'[1]Перш.ДНЗ №1'!T11+'[1]ДНЗ №10'!T11+'[1]ДНЗ №8'!T11+'[1]ДНЗ №6'!T11+[1]Селезівка!T11+'[1]ДНЗ №5'!T11+'[1]ДНЗ №4'!T11+'[1]ДНЗ №2'!T11+'[1]ДНЗ №1'!T11+[1]Бігунь!T11</f>
        <v>0</v>
      </c>
      <c r="U11" s="12">
        <f>'[1]В.Фосня '!U11+[1]В.Чернігівка!U11+[1]В.Хайча!U11+'[1]Гладковичі '!U11+[1]Гошів!U11+[1]Лучанки!U11+[1]Листвин!U11+[1]Можари!U11+[1]Овруч1!U11+[1]Ігнатпіль!U11+[1]Прилуки!U11+[1]Черепин!U11+[1]Піщаниця!U11+[1]Покалів!U11+[1]Кирдани!U11+[1]Словечно!U11+[1]Тхорин!U11+[1]Шоломки!U11+'[1]Сл-Шоломк.'!U11+[1]Бондари!U11+[1]Велідники!U11+[1]Заріччя!U11+[1]Норинськ!U11+'[1]Перш.ДНЗ №2'!U11+'[1]Перш.ДНЗ №1'!U11+'[1]ДНЗ №10'!U11+'[1]ДНЗ №8'!U11+'[1]ДНЗ №6'!U11+[1]Селезівка!U11+'[1]ДНЗ №5'!U11+'[1]ДНЗ №4'!U11+'[1]ДНЗ №2'!U11+'[1]ДНЗ №1'!U11+[1]Бігунь!U11</f>
        <v>0</v>
      </c>
      <c r="V11" s="12">
        <f>'[1]В.Фосня '!V11+[1]В.Чернігівка!V11+[1]В.Хайча!V11+'[1]Гладковичі '!V11+[1]Гошів!V11+[1]Лучанки!V11+[1]Листвин!V11+[1]Можари!V11+[1]Овруч1!V11+[1]Ігнатпіль!V11+[1]Прилуки!V11+[1]Черепин!V11+[1]Піщаниця!V11+[1]Покалів!V11+[1]Кирдани!V11+[1]Словечно!V11+[1]Тхорин!V11+[1]Шоломки!V11+'[1]Сл-Шоломк.'!V11+[1]Бондари!V11+[1]Велідники!V11+[1]Заріччя!V11+[1]Норинськ!V11+'[1]Перш.ДНЗ №2'!V11+'[1]Перш.ДНЗ №1'!V11+'[1]ДНЗ №10'!V11+'[1]ДНЗ №8'!V11+'[1]ДНЗ №6'!V11+[1]Селезівка!V11+'[1]ДНЗ №5'!V11+'[1]ДНЗ №4'!V11+'[1]ДНЗ №2'!V11+'[1]ДНЗ №1'!V11+[1]Бігунь!V11</f>
        <v>0</v>
      </c>
      <c r="W11" s="12">
        <f>'[1]В.Фосня '!W11+[1]В.Чернігівка!W11+[1]В.Хайча!W11+'[1]Гладковичі '!W11+[1]Гошів!W11+[1]Лучанки!W11+[1]Листвин!W11+[1]Можари!W11+[1]Овруч1!W11+[1]Ігнатпіль!W11+[1]Прилуки!W11+[1]Черепин!W11+[1]Піщаниця!W11+[1]Покалів!W11+[1]Кирдани!W11+[1]Словечно!W11+[1]Тхорин!W11+[1]Шоломки!W11+'[1]Сл-Шоломк.'!W11+[1]Бондари!W11+[1]Велідники!W11+[1]Заріччя!W11+[1]Норинськ!W11+'[1]Перш.ДНЗ №2'!W11+'[1]Перш.ДНЗ №1'!W11+'[1]ДНЗ №10'!W11+'[1]ДНЗ №8'!W11+'[1]ДНЗ №6'!W11+[1]Селезівка!W11+'[1]ДНЗ №5'!W11+'[1]ДНЗ №4'!W11+'[1]ДНЗ №2'!W11+'[1]ДНЗ №1'!W11+[1]Бігунь!W11</f>
        <v>0</v>
      </c>
      <c r="X11" s="12">
        <f>'[1]В.Фосня '!X11+[1]В.Чернігівка!X11+[1]В.Хайча!X11+'[1]Гладковичі '!X11+[1]Гошів!X11+[1]Лучанки!X11+[1]Листвин!X11+[1]Можари!X11+[1]Овруч1!X11+[1]Ігнатпіль!X11+[1]Прилуки!X11+[1]Черепин!X11+[1]Піщаниця!X11+[1]Покалів!X11+[1]Кирдани!X11+[1]Словечно!X11+[1]Тхорин!X11+[1]Шоломки!X11+'[1]Сл-Шоломк.'!X11+[1]Бондари!X11+[1]Велідники!X11+[1]Заріччя!X11+[1]Норинськ!X11+'[1]Перш.ДНЗ №2'!X11+'[1]Перш.ДНЗ №1'!X11+'[1]ДНЗ №10'!X11+'[1]ДНЗ №8'!X11+'[1]ДНЗ №6'!X11+[1]Селезівка!X11+'[1]ДНЗ №5'!X11+'[1]ДНЗ №4'!X11+'[1]ДНЗ №2'!X11+'[1]ДНЗ №1'!X11+[1]Бігунь!X11</f>
        <v>0</v>
      </c>
      <c r="Y11" s="12">
        <f>'[1]В.Фосня '!Y11+[1]В.Чернігівка!Y11+[1]В.Хайча!Y11+'[1]Гладковичі '!Y11+[1]Гошів!Y11+[1]Лучанки!Y11+[1]Листвин!Y11+[1]Можари!Y11+[1]Овруч1!Y11+[1]Ігнатпіль!Y11+[1]Прилуки!Y11+[1]Черепин!Y11+[1]Піщаниця!Y11+[1]Покалів!Y11+[1]Кирдани!Y11+[1]Словечно!Y11+[1]Тхорин!Y11+[1]Шоломки!Y11+'[1]Сл-Шоломк.'!Y11+[1]Бондари!Y11+[1]Велідники!Y11+[1]Заріччя!Y11+[1]Норинськ!Y11+'[1]Перш.ДНЗ №2'!Y11+'[1]Перш.ДНЗ №1'!Y11+'[1]ДНЗ №10'!Y11+'[1]ДНЗ №8'!Y11+'[1]ДНЗ №6'!Y11+[1]Селезівка!Y11+'[1]ДНЗ №5'!Y11+'[1]ДНЗ №4'!Y11+'[1]ДНЗ №2'!Y11+'[1]ДНЗ №1'!Y11+[1]Бігунь!Y11</f>
        <v>0</v>
      </c>
      <c r="Z11" s="12">
        <f>'[1]В.Фосня '!Z11+[1]В.Чернігівка!Z11+[1]В.Хайча!Z11+'[1]Гладковичі '!Z11+[1]Гошів!Z11+[1]Лучанки!Z11+[1]Листвин!Z11+[1]Можари!Z11+[1]Овруч1!Z11+[1]Ігнатпіль!Z11+[1]Прилуки!Z11+[1]Черепин!Z11+[1]Піщаниця!Z11+[1]Покалів!Z11+[1]Кирдани!Z11+[1]Словечно!Z11+[1]Тхорин!Z11+[1]Шоломки!Z11+'[1]Сл-Шоломк.'!Z11+[1]Бондари!Z11+[1]Велідники!Z11+[1]Заріччя!Z11+[1]Норинськ!Z11+'[1]Перш.ДНЗ №2'!Z11+'[1]Перш.ДНЗ №1'!Z11+'[1]ДНЗ №10'!Z11+'[1]ДНЗ №8'!Z11+'[1]ДНЗ №6'!Z11+[1]Селезівка!Z11+'[1]ДНЗ №5'!Z11+'[1]ДНЗ №4'!Z11+'[1]ДНЗ №2'!Z11+'[1]ДНЗ №1'!Z11+[1]Бігунь!Z11</f>
        <v>0</v>
      </c>
      <c r="AA11" s="12">
        <f>'[1]В.Фосня '!AA11+[1]В.Чернігівка!AA11+[1]В.Хайча!AA11+'[1]Гладковичі '!AA11+[1]Гошів!AA11+[1]Лучанки!AA11+[1]Листвин!AA11+[1]Можари!AA11+[1]Овруч1!AA11+[1]Ігнатпіль!AA11+[1]Прилуки!AA11+[1]Черепин!AA11+[1]Піщаниця!AA11+[1]Покалів!AA11+[1]Кирдани!AA11+[1]Словечно!AA11+[1]Тхорин!AA11+[1]Шоломки!AA11+'[1]Сл-Шоломк.'!AA11+[1]Бондари!AA11+[1]Велідники!AA11+[1]Заріччя!AA11+[1]Норинськ!AA11+'[1]Перш.ДНЗ №2'!AA11+'[1]Перш.ДНЗ №1'!AA11+'[1]ДНЗ №10'!AA11+'[1]ДНЗ №8'!AA11+'[1]ДНЗ №6'!AA11+[1]Селезівка!AA11+'[1]ДНЗ №5'!AA11+'[1]ДНЗ №4'!AA11+'[1]ДНЗ №2'!AA11+'[1]ДНЗ №1'!AA11+[1]Бігунь!AA11</f>
        <v>0</v>
      </c>
      <c r="AB11" s="12">
        <f>'[1]В.Фосня '!AB11+[1]В.Чернігівка!AB11+[1]В.Хайча!AB11+'[1]Гладковичі '!AB11+[1]Гошів!AB11+[1]Лучанки!AB11+[1]Листвин!AB11+[1]Можари!AB11+[1]Овруч1!AB11+[1]Ігнатпіль!AB11+[1]Прилуки!AB11+[1]Черепин!AB11+[1]Піщаниця!AB11+[1]Покалів!AB11+[1]Кирдани!AB11+[1]Словечно!AB11+[1]Тхорин!AB11+[1]Шоломки!AB11+'[1]Сл-Шоломк.'!AB11+[1]Бондари!AB11+[1]Велідники!AB11+[1]Заріччя!AB11+[1]Норинськ!AB11+'[1]Перш.ДНЗ №2'!AB11+'[1]Перш.ДНЗ №1'!AB11+'[1]ДНЗ №10'!AB11+'[1]ДНЗ №8'!AB11+'[1]ДНЗ №6'!AB11+[1]Селезівка!AB11+'[1]ДНЗ №5'!AB11+'[1]ДНЗ №4'!AB11+'[1]ДНЗ №2'!AB11+'[1]ДНЗ №1'!AB11+[1]Бігунь!AB11</f>
        <v>0</v>
      </c>
      <c r="AC11" s="12">
        <f>'[1]В.Фосня '!AC11+[1]В.Чернігівка!AC11+[1]В.Хайча!AC11+'[1]Гладковичі '!AC11+[1]Гошів!AC11+[1]Лучанки!AC11+[1]Листвин!AC11+[1]Можари!AC11+[1]Овруч1!AC11+[1]Ігнатпіль!AC11+[1]Прилуки!AC11+[1]Черепин!AC11+[1]Піщаниця!AC11+[1]Покалів!AC11+[1]Кирдани!AC11+[1]Словечно!AC11+[1]Тхорин!AC11+[1]Шоломки!AC11+'[1]Сл-Шоломк.'!AC11+[1]Бондари!AC11+[1]Велідники!AC11+[1]Заріччя!AC11+[1]Норинськ!AC11+'[1]Перш.ДНЗ №2'!AC11+'[1]Перш.ДНЗ №1'!AC11+'[1]ДНЗ №10'!AC11+'[1]ДНЗ №8'!AC11+'[1]ДНЗ №6'!AC11+[1]Селезівка!AC11+'[1]ДНЗ №5'!AC11+'[1]ДНЗ №4'!AC11+'[1]ДНЗ №2'!AC11+'[1]ДНЗ №1'!AC11+[1]Бігунь!AC11</f>
        <v>0</v>
      </c>
      <c r="AD11" s="12"/>
      <c r="AE11" s="12"/>
    </row>
    <row r="12" spans="1:31" x14ac:dyDescent="0.25">
      <c r="A12" s="34"/>
      <c r="B12" s="8" t="s">
        <v>41</v>
      </c>
      <c r="C12" s="9">
        <f t="shared" si="5"/>
        <v>281586.24023270409</v>
      </c>
      <c r="D12" s="8">
        <v>7.5</v>
      </c>
      <c r="E12" s="10">
        <f>1.36*E8</f>
        <v>909.84</v>
      </c>
      <c r="F12" s="11">
        <f t="shared" si="0"/>
        <v>81.885600000000011</v>
      </c>
      <c r="G12" s="11"/>
      <c r="H12" s="11">
        <f t="shared" si="1"/>
        <v>0</v>
      </c>
      <c r="I12" s="11"/>
      <c r="J12" s="11">
        <v>4.8</v>
      </c>
      <c r="K12" s="11">
        <f t="shared" si="2"/>
        <v>86.685600000000008</v>
      </c>
      <c r="L12" s="11">
        <f t="shared" si="3"/>
        <v>31.380187200000002</v>
      </c>
      <c r="M12" s="11">
        <f t="shared" si="4"/>
        <v>118.06578720000002</v>
      </c>
      <c r="N12" s="12">
        <f>'[1]В.Фосня '!N12+[1]В.Чернігівка!N12+[1]В.Хайча!N12+'[1]Гладковичі '!N12+[1]Гошів!N12+[1]Лучанки!N12+[1]Листвин!N12+[1]Можари!N12+[1]Овруч1!N12+[1]Ігнатпіль!N12+[1]Прилуки!N12+[1]Черепин!N12+[1]Піщаниця!N12+[1]Покалів!N12+[1]Кирдани!N12+[1]Словечно!N12+[1]Тхорин!N12+[1]Шоломки!N12+'[1]Сл-Шоломк.'!N12+[1]Бондари!N12+[1]Велідники!N12+[1]Заріччя!N12+[1]Норинськ!N12+'[1]Перш.ДНЗ №2'!N12+'[1]Перш.ДНЗ №1'!N12+'[1]ДНЗ №10'!N12+'[1]ДНЗ №8'!N12+'[1]ДНЗ №6'!N12+[1]Селезівка!N12+'[1]ДНЗ №5'!N12+'[1]ДНЗ №4'!N12+'[1]ДНЗ №2'!N12+'[1]ДНЗ №1'!N12+[1]Бігунь!N12</f>
        <v>4287.6002327040005</v>
      </c>
      <c r="O12" s="12">
        <f>'[1]В.Фосня '!O12+[1]В.Чернігівка!O12+[1]В.Хайча!O12+'[1]Гладковичі '!O12+[1]Гошів!O12+[1]Лучанки!O12+[1]Листвин!O12+[1]Можари!O12+[1]Овруч1!O12+[1]Ігнатпіль!O12+[1]Прилуки!O12+[1]Черепин!O12+[1]Піщаниця!O12+[1]Покалів!O12+[1]Кирдани!O12+[1]Словечно!O12+[1]Тхорин!O12+[1]Шоломки!O12+'[1]Сл-Шоломк.'!O12+[1]Бондари!O12+[1]Велідники!O12+[1]Заріччя!O12+[1]Норинськ!O12+'[1]Перш.ДНЗ №2'!O12+'[1]Перш.ДНЗ №1'!O12+'[1]ДНЗ №10'!O12+'[1]ДНЗ №8'!O12+'[1]ДНЗ №6'!O12+[1]Селезівка!O12+'[1]ДНЗ №5'!O12+'[1]ДНЗ №4'!O12+'[1]ДНЗ №2'!O12+'[1]ДНЗ №1'!O12+[1]Бігунь!O12</f>
        <v>0</v>
      </c>
      <c r="P12" s="12">
        <v>1825</v>
      </c>
      <c r="Q12" s="12">
        <f>'[1]В.Фосня '!Q12+[1]В.Чернігівка!Q12+[1]В.Хайча!Q12+'[1]Гладковичі '!Q12+[1]Гошів!Q12+[1]Лучанки!Q12+[1]Листвин!Q12+[1]Можари!Q12+[1]Овруч1!Q12+[1]Ігнатпіль!Q12+[1]Прилуки!Q12+[1]Черепин!Q12+[1]Піщаниця!Q12+[1]Покалів!Q12+[1]Кирдани!Q12+[1]Словечно!Q12+[1]Тхорин!Q12+[1]Шоломки!Q12+'[1]Сл-Шоломк.'!Q12+[1]Бондари!Q12+[1]Велідники!Q12+[1]Заріччя!Q12+[1]Норинськ!Q12+'[1]Перш.ДНЗ №2'!Q12+'[1]Перш.ДНЗ №1'!Q12+'[1]ДНЗ №10'!Q12+'[1]ДНЗ №8'!Q12+'[1]ДНЗ №6'!Q12+[1]Селезівка!Q12+'[1]ДНЗ №5'!Q12+'[1]ДНЗ №4'!Q12+'[1]ДНЗ №2'!Q12+'[1]ДНЗ №1'!Q12+[1]Бігунь!Q12</f>
        <v>69552</v>
      </c>
      <c r="R12" s="12">
        <f>'[1]В.Фосня '!R12+[1]В.Чернігівка!R12+[1]В.Хайча!R12+'[1]Гладковичі '!R12+[1]Гошів!R12+[1]Лучанки!R12+[1]Листвин!R12+[1]Можари!R12+[1]Овруч1!R12+[1]Ігнатпіль!R12+[1]Прилуки!R12+[1]Черепин!R12+[1]Піщаниця!R12+[1]Покалів!R12+[1]Кирдани!R12+[1]Словечно!R12+[1]Тхорин!R12+[1]Шоломки!R12+'[1]Сл-Шоломк.'!R12+[1]Бондари!R12+[1]Велідники!R12+[1]Заріччя!R12+[1]Норинськ!R12+'[1]Перш.ДНЗ №2'!R12+'[1]Перш.ДНЗ №1'!R12+'[1]ДНЗ №10'!R12+'[1]ДНЗ №8'!R12+'[1]ДНЗ №6'!R12+[1]Селезівка!R12+'[1]ДНЗ №5'!R12+'[1]ДНЗ №4'!R12+'[1]ДНЗ №2'!R12+'[1]ДНЗ №1'!R12+[1]Бігунь!R12</f>
        <v>69552</v>
      </c>
      <c r="S12" s="12">
        <f>'[1]В.Фосня '!S12+[1]В.Чернігівка!S12+[1]В.Хайча!S12+'[1]Гладковичі '!S12+[1]Гошів!S12+[1]Лучанки!S12+[1]Листвин!S12+[1]Можари!S12+[1]Овруч1!S12+[1]Ігнатпіль!S12+[1]Прилуки!S12+[1]Черепин!S12+[1]Піщаниця!S12+[1]Покалів!S12+[1]Кирдани!S12+[1]Словечно!S12+[1]Тхорин!S12+[1]Шоломки!S12+'[1]Сл-Шоломк.'!S12+[1]Бондари!S12+[1]Велідники!S12+[1]Заріччя!S12+[1]Норинськ!S12+'[1]Перш.ДНЗ №2'!S12+'[1]Перш.ДНЗ №1'!S12+'[1]ДНЗ №10'!S12+'[1]ДНЗ №8'!S12+'[1]ДНЗ №6'!S12+[1]Селезівка!S12+'[1]ДНЗ №5'!S12+'[1]ДНЗ №4'!S12+'[1]ДНЗ №2'!S12+'[1]ДНЗ №1'!S12+[1]Бігунь!S12</f>
        <v>0</v>
      </c>
      <c r="T12" s="12">
        <f>'[1]В.Фосня '!T12+[1]В.Чернігівка!T12+[1]В.Хайча!T12+'[1]Гладковичі '!T12+[1]Гошів!T12+[1]Лучанки!T12+[1]Листвин!T12+[1]Можари!T12+[1]Овруч1!T12+[1]Ігнатпіль!T12+[1]Прилуки!T12+[1]Черепин!T12+[1]Піщаниця!T12+[1]Покалів!T12+[1]Кирдани!T12+[1]Словечно!T12+[1]Тхорин!T12+[1]Шоломки!T12+'[1]Сл-Шоломк.'!T12+[1]Бондари!T12+[1]Велідники!T12+[1]Заріччя!T12+[1]Норинськ!T12+'[1]Перш.ДНЗ №2'!T12+'[1]Перш.ДНЗ №1'!T12+'[1]ДНЗ №10'!T12+'[1]ДНЗ №8'!T12+'[1]ДНЗ №6'!T12+[1]Селезівка!T12+'[1]ДНЗ №5'!T12+'[1]ДНЗ №4'!T12+'[1]ДНЗ №2'!T12+'[1]ДНЗ №1'!T12+[1]Бігунь!T12</f>
        <v>2113.6</v>
      </c>
      <c r="U12" s="12">
        <f>'[1]В.Фосня '!U12+[1]В.Чернігівка!U12+[1]В.Хайча!U12+'[1]Гладковичі '!U12+[1]Гошів!U12+[1]Лучанки!U12+[1]Листвин!U12+[1]Можари!U12+[1]Овруч1!U12+[1]Ігнатпіль!U12+[1]Прилуки!U12+[1]Черепин!U12+[1]Піщаниця!U12+[1]Покалів!U12+[1]Кирдани!U12+[1]Словечно!U12+[1]Тхорин!U12+[1]Шоломки!U12+'[1]Сл-Шоломк.'!U12+[1]Бондари!U12+[1]Велідники!U12+[1]Заріччя!U12+[1]Норинськ!U12+'[1]Перш.ДНЗ №2'!U12+'[1]Перш.ДНЗ №1'!U12+'[1]ДНЗ №10'!U12+'[1]ДНЗ №8'!U12+'[1]ДНЗ №6'!U12+[1]Селезівка!U12+'[1]ДНЗ №5'!U12+'[1]ДНЗ №4'!U12+'[1]ДНЗ №2'!U12+'[1]ДНЗ №1'!U12+[1]Бігунь!U12</f>
        <v>16274.600000000004</v>
      </c>
      <c r="V12" s="12">
        <f>'[1]В.Фосня '!V12+[1]В.Чернігівка!V12+[1]В.Хайча!V12+'[1]Гладковичі '!V12+[1]Гошів!V12+[1]Лучанки!V12+[1]Листвин!V12+[1]Можари!V12+[1]Овруч1!V12+[1]Ігнатпіль!V12+[1]Прилуки!V12+[1]Черепин!V12+[1]Піщаниця!V12+[1]Покалів!V12+[1]Кирдани!V12+[1]Словечно!V12+[1]Тхорин!V12+[1]Шоломки!V12+'[1]Сл-Шоломк.'!V12+[1]Бондари!V12+[1]Велідники!V12+[1]Заріччя!V12+[1]Норинськ!V12+'[1]Перш.ДНЗ №2'!V12+'[1]Перш.ДНЗ №1'!V12+'[1]ДНЗ №10'!V12+'[1]ДНЗ №8'!V12+'[1]ДНЗ №6'!V12+[1]Селезівка!V12+'[1]ДНЗ №5'!V12+'[1]ДНЗ №4'!V12+'[1]ДНЗ №2'!V12+'[1]ДНЗ №1'!V12+[1]Бігунь!V12</f>
        <v>133.91999999999999</v>
      </c>
      <c r="W12" s="12">
        <f>'[1]В.Фосня '!W12+[1]В.Чернігівка!W12+[1]В.Хайча!W12+'[1]Гладковичі '!W12+[1]Гошів!W12+[1]Лучанки!W12+[1]Листвин!W12+[1]Можари!W12+[1]Овруч1!W12+[1]Ігнатпіль!W12+[1]Прилуки!W12+[1]Черепин!W12+[1]Піщаниця!W12+[1]Покалів!W12+[1]Кирдани!W12+[1]Словечно!W12+[1]Тхорин!W12+[1]Шоломки!W12+'[1]Сл-Шоломк.'!W12+[1]Бондари!W12+[1]Велідники!W12+[1]Заріччя!W12+[1]Норинськ!W12+'[1]Перш.ДНЗ №2'!W12+'[1]Перш.ДНЗ №1'!W12+'[1]ДНЗ №10'!W12+'[1]ДНЗ №8'!W12+'[1]ДНЗ №6'!W12+[1]Селезівка!W12+'[1]ДНЗ №5'!W12+'[1]ДНЗ №4'!W12+'[1]ДНЗ №2'!W12+'[1]ДНЗ №1'!W12+[1]Бігунь!W12</f>
        <v>0</v>
      </c>
      <c r="X12" s="12">
        <f>'[1]В.Фосня '!X12+[1]В.Чернігівка!X12+[1]В.Хайча!X12+'[1]Гладковичі '!X12+[1]Гошів!X12+[1]Лучанки!X12+[1]Листвин!X12+[1]Можари!X12+[1]Овруч1!X12+[1]Ігнатпіль!X12+[1]Прилуки!X12+[1]Черепин!X12+[1]Піщаниця!X12+[1]Покалів!X12+[1]Кирдани!X12+[1]Словечно!X12+[1]Тхорин!X12+[1]Шоломки!X12+'[1]Сл-Шоломк.'!X12+[1]Бондари!X12+[1]Велідники!X12+[1]Заріччя!X12+[1]Норинськ!X12+'[1]Перш.ДНЗ №2'!X12+'[1]Перш.ДНЗ №1'!X12+'[1]ДНЗ №10'!X12+'[1]ДНЗ №8'!X12+'[1]ДНЗ №6'!X12+[1]Селезівка!X12+'[1]ДНЗ №5'!X12+'[1]ДНЗ №4'!X12+'[1]ДНЗ №2'!X12+'[1]ДНЗ №1'!X12+[1]Бігунь!X12</f>
        <v>2611.6</v>
      </c>
      <c r="Y12" s="12">
        <f>'[1]В.Фосня '!Y12+[1]В.Чернігівка!Y12+[1]В.Хайча!Y12+'[1]Гладковичі '!Y12+[1]Гошів!Y12+[1]Лучанки!Y12+[1]Листвин!Y12+[1]Можари!Y12+[1]Овруч1!Y12+[1]Ігнатпіль!Y12+[1]Прилуки!Y12+[1]Черепин!Y12+[1]Піщаниця!Y12+[1]Покалів!Y12+[1]Кирдани!Y12+[1]Словечно!Y12+[1]Тхорин!Y12+[1]Шоломки!Y12+'[1]Сл-Шоломк.'!Y12+[1]Бондари!Y12+[1]Велідники!Y12+[1]Заріччя!Y12+[1]Норинськ!Y12+'[1]Перш.ДНЗ №2'!Y12+'[1]Перш.ДНЗ №1'!Y12+'[1]ДНЗ №10'!Y12+'[1]ДНЗ №8'!Y12+'[1]ДНЗ №6'!Y12+[1]Селезівка!Y12+'[1]ДНЗ №5'!Y12+'[1]ДНЗ №4'!Y12+'[1]ДНЗ №2'!Y12+'[1]ДНЗ №1'!Y12+[1]Бігунь!Y12</f>
        <v>0</v>
      </c>
      <c r="Z12" s="12">
        <f>'[1]В.Фосня '!Z12+[1]В.Чернігівка!Z12+[1]В.Хайча!Z12+'[1]Гладковичі '!Z12+[1]Гошів!Z12+[1]Лучанки!Z12+[1]Листвин!Z12+[1]Можари!Z12+[1]Овруч1!Z12+[1]Ігнатпіль!Z12+[1]Прилуки!Z12+[1]Черепин!Z12+[1]Піщаниця!Z12+[1]Покалів!Z12+[1]Кирдани!Z12+[1]Словечно!Z12+[1]Тхорин!Z12+[1]Шоломки!Z12+'[1]Сл-Шоломк.'!Z12+[1]Бондари!Z12+[1]Велідники!Z12+[1]Заріччя!Z12+[1]Норинськ!Z12+'[1]Перш.ДНЗ №2'!Z12+'[1]Перш.ДНЗ №1'!Z12+'[1]ДНЗ №10'!Z12+'[1]ДНЗ №8'!Z12+'[1]ДНЗ №6'!Z12+[1]Селезівка!Z12+'[1]ДНЗ №5'!Z12+'[1]ДНЗ №4'!Z12+'[1]ДНЗ №2'!Z12+'[1]ДНЗ №1'!Z12+[1]Бігунь!Z12</f>
        <v>0</v>
      </c>
      <c r="AA12" s="12">
        <f>'[1]В.Фосня '!AA12+[1]В.Чернігівка!AA12+[1]В.Хайча!AA12+'[1]Гладковичі '!AA12+[1]Гошів!AA12+[1]Лучанки!AA12+[1]Листвин!AA12+[1]Можари!AA12+[1]Овруч1!AA12+[1]Ігнатпіль!AA12+[1]Прилуки!AA12+[1]Черепин!AA12+[1]Піщаниця!AA12+[1]Покалів!AA12+[1]Кирдани!AA12+[1]Словечно!AA12+[1]Тхорин!AA12+[1]Шоломки!AA12+'[1]Сл-Шоломк.'!AA12+[1]Бондари!AA12+[1]Велідники!AA12+[1]Заріччя!AA12+[1]Норинськ!AA12+'[1]Перш.ДНЗ №2'!AA12+'[1]Перш.ДНЗ №1'!AA12+'[1]ДНЗ №10'!AA12+'[1]ДНЗ №8'!AA12+'[1]ДНЗ №6'!AA12+[1]Селезівка!AA12+'[1]ДНЗ №5'!AA12+'[1]ДНЗ №4'!AA12+'[1]ДНЗ №2'!AA12+'[1]ДНЗ №1'!AA12+[1]Бігунь!AA12</f>
        <v>9535.2000000000007</v>
      </c>
      <c r="AB12" s="12">
        <f>'[1]В.Фосня '!AB12+[1]В.Чернігівка!AB12+[1]В.Хайча!AB12+'[1]Гладковичі '!AB12+[1]Гошів!AB12+[1]Лучанки!AB12+[1]Листвин!AB12+[1]Можари!AB12+[1]Овруч1!AB12+[1]Ігнатпіль!AB12+[1]Прилуки!AB12+[1]Черепин!AB12+[1]Піщаниця!AB12+[1]Покалів!AB12+[1]Кирдани!AB12+[1]Словечно!AB12+[1]Тхорин!AB12+[1]Шоломки!AB12+'[1]Сл-Шоломк.'!AB12+[1]Бондари!AB12+[1]Велідники!AB12+[1]Заріччя!AB12+[1]Норинськ!AB12+'[1]Перш.ДНЗ №2'!AB12+'[1]Перш.ДНЗ №1'!AB12+'[1]ДНЗ №10'!AB12+'[1]ДНЗ №8'!AB12+'[1]ДНЗ №6'!AB12+[1]Селезівка!AB12+'[1]ДНЗ №5'!AB12+'[1]ДНЗ №4'!AB12+'[1]ДНЗ №2'!AB12+'[1]ДНЗ №1'!AB12+[1]Бігунь!AB12</f>
        <v>0</v>
      </c>
      <c r="AC12" s="12">
        <f>'[1]В.Фосня '!AC12+[1]В.Чернігівка!AC12+[1]В.Хайча!AC12+'[1]Гладковичі '!AC12+[1]Гошів!AC12+[1]Лучанки!AC12+[1]Листвин!AC12+[1]Можари!AC12+[1]Овруч1!AC12+[1]Ігнатпіль!AC12+[1]Прилуки!AC12+[1]Черепин!AC12+[1]Піщаниця!AC12+[1]Покалів!AC12+[1]Кирдани!AC12+[1]Словечно!AC12+[1]Тхорин!AC12+[1]Шоломки!AC12+'[1]Сл-Шоломк.'!AC12+[1]Бондари!AC12+[1]Велідники!AC12+[1]Заріччя!AC12+[1]Норинськ!AC12+'[1]Перш.ДНЗ №2'!AC12+'[1]Перш.ДНЗ №1'!AC12+'[1]ДНЗ №10'!AC12+'[1]ДНЗ №8'!AC12+'[1]ДНЗ №6'!AC12+[1]Селезівка!AC12+'[1]ДНЗ №5'!AC12+'[1]ДНЗ №4'!AC12+'[1]ДНЗ №2'!AC12+'[1]ДНЗ №1'!AC12+[1]Бігунь!AC12</f>
        <v>105700.72</v>
      </c>
      <c r="AD12" s="12"/>
      <c r="AE12" s="12"/>
    </row>
    <row r="13" spans="1:31" x14ac:dyDescent="0.25">
      <c r="A13" s="34"/>
      <c r="B13" s="8" t="s">
        <v>42</v>
      </c>
      <c r="C13" s="9">
        <f t="shared" si="5"/>
        <v>59062.833155789631</v>
      </c>
      <c r="D13" s="13"/>
      <c r="E13" s="10">
        <f>1.45*E8</f>
        <v>970.05</v>
      </c>
      <c r="F13" s="11">
        <f t="shared" si="0"/>
        <v>0</v>
      </c>
      <c r="G13" s="11"/>
      <c r="H13" s="11">
        <f t="shared" si="1"/>
        <v>0</v>
      </c>
      <c r="I13" s="11"/>
      <c r="J13" s="11">
        <v>58.9</v>
      </c>
      <c r="K13" s="11">
        <f t="shared" si="2"/>
        <v>58.9</v>
      </c>
      <c r="L13" s="11">
        <f t="shared" si="3"/>
        <v>21.3218</v>
      </c>
      <c r="M13" s="11">
        <f t="shared" si="4"/>
        <v>80.221800000000002</v>
      </c>
      <c r="N13" s="12">
        <f>'[1]В.Фосня '!N13+[1]В.Чернігівка!N13+[1]В.Хайча!N13+'[1]Гладковичі '!N13+[1]Гошів!N13+[1]Лучанки!N13+[1]Листвин!N13+[1]Можари!N13+[1]Овруч1!N13+[1]Ігнатпіль!N13+[1]Прилуки!N13+[1]Черепин!N13+[1]Піщаниця!N13+[1]Покалів!N13+[1]Кирдани!N13+[1]Словечно!N13+[1]Тхорин!N13+[1]Шоломки!N13+'[1]Сл-Шоломк.'!N13+[1]Бондари!N13+[1]Велідники!N13+[1]Заріччя!N13+[1]Норинськ!N13+'[1]Перш.ДНЗ №2'!N13+'[1]Перш.ДНЗ №1'!N13+'[1]ДНЗ №10'!N13+'[1]ДНЗ №8'!N13+'[1]ДНЗ №6'!N13+[1]Селезівка!N13+'[1]ДНЗ №5'!N13+'[1]ДНЗ №4'!N13+'[1]ДНЗ №2'!N13+'[1]ДНЗ №1'!N13+[1]Бігунь!N13</f>
        <v>57137.833155789631</v>
      </c>
      <c r="O13" s="12">
        <f>'[1]В.Фосня '!O13+[1]В.Чернігівка!O13+[1]В.Хайча!O13+'[1]Гладковичі '!O13+[1]Гошів!O13+[1]Лучанки!O13+[1]Листвин!O13+[1]Можари!O13+[1]Овруч1!O13+[1]Ігнатпіль!O13+[1]Прилуки!O13+[1]Черепин!O13+[1]Піщаниця!O13+[1]Покалів!O13+[1]Кирдани!O13+[1]Словечно!O13+[1]Тхорин!O13+[1]Шоломки!O13+'[1]Сл-Шоломк.'!O13+[1]Бондари!O13+[1]Велідники!O13+[1]Заріччя!O13+[1]Норинськ!O13+'[1]Перш.ДНЗ №2'!O13+'[1]Перш.ДНЗ №1'!O13+'[1]ДНЗ №10'!O13+'[1]ДНЗ №8'!O13+'[1]ДНЗ №6'!O13+[1]Селезівка!O13+'[1]ДНЗ №5'!O13+'[1]ДНЗ №4'!O13+'[1]ДНЗ №2'!O13+'[1]ДНЗ №1'!O13+[1]Бігунь!O13</f>
        <v>0</v>
      </c>
      <c r="P13" s="12">
        <v>1925</v>
      </c>
      <c r="Q13" s="12">
        <f>'[1]В.Фосня '!Q13+[1]В.Чернігівка!Q13+[1]В.Хайча!Q13+'[1]Гладковичі '!Q13+[1]Гошів!Q13+[1]Лучанки!Q13+[1]Листвин!Q13+[1]Можари!Q13+[1]Овруч1!Q13+[1]Ігнатпіль!Q13+[1]Прилуки!Q13+[1]Черепин!Q13+[1]Піщаниця!Q13+[1]Покалів!Q13+[1]Кирдани!Q13+[1]Словечно!Q13+[1]Тхорин!Q13+[1]Шоломки!Q13+'[1]Сл-Шоломк.'!Q13+[1]Бондари!Q13+[1]Велідники!Q13+[1]Заріччя!Q13+[1]Норинськ!Q13+'[1]Перш.ДНЗ №2'!Q13+'[1]Перш.ДНЗ №1'!Q13+'[1]ДНЗ №10'!Q13+'[1]ДНЗ №8'!Q13+'[1]ДНЗ №6'!Q13+[1]Селезівка!Q13+'[1]ДНЗ №5'!Q13+'[1]ДНЗ №4'!Q13+'[1]ДНЗ №2'!Q13+'[1]ДНЗ №1'!Q13+[1]Бігунь!Q13</f>
        <v>0</v>
      </c>
      <c r="R13" s="12">
        <f>'[1]В.Фосня '!R13+[1]В.Чернігівка!R13+[1]В.Хайча!R13+'[1]Гладковичі '!R13+[1]Гошів!R13+[1]Лучанки!R13+[1]Листвин!R13+[1]Можари!R13+[1]Овруч1!R13+[1]Ігнатпіль!R13+[1]Прилуки!R13+[1]Черепин!R13+[1]Піщаниця!R13+[1]Покалів!R13+[1]Кирдани!R13+[1]Словечно!R13+[1]Тхорин!R13+[1]Шоломки!R13+'[1]Сл-Шоломк.'!R13+[1]Бондари!R13+[1]Велідники!R13+[1]Заріччя!R13+[1]Норинськ!R13+'[1]Перш.ДНЗ №2'!R13+'[1]Перш.ДНЗ №1'!R13+'[1]ДНЗ №10'!R13+'[1]ДНЗ №8'!R13+'[1]ДНЗ №6'!R13+[1]Селезівка!R13+'[1]ДНЗ №5'!R13+'[1]ДНЗ №4'!R13+'[1]ДНЗ №2'!R13+'[1]ДНЗ №1'!R13+[1]Бігунь!R13</f>
        <v>0</v>
      </c>
      <c r="S13" s="12">
        <f>'[1]В.Фосня '!S13+[1]В.Чернігівка!S13+[1]В.Хайча!S13+'[1]Гладковичі '!S13+[1]Гошів!S13+[1]Лучанки!S13+[1]Листвин!S13+[1]Можари!S13+[1]Овруч1!S13+[1]Ігнатпіль!S13+[1]Прилуки!S13+[1]Черепин!S13+[1]Піщаниця!S13+[1]Покалів!S13+[1]Кирдани!S13+[1]Словечно!S13+[1]Тхорин!S13+[1]Шоломки!S13+'[1]Сл-Шоломк.'!S13+[1]Бондари!S13+[1]Велідники!S13+[1]Заріччя!S13+[1]Норинськ!S13+'[1]Перш.ДНЗ №2'!S13+'[1]Перш.ДНЗ №1'!S13+'[1]ДНЗ №10'!S13+'[1]ДНЗ №8'!S13+'[1]ДНЗ №6'!S13+[1]Селезівка!S13+'[1]ДНЗ №5'!S13+'[1]ДНЗ №4'!S13+'[1]ДНЗ №2'!S13+'[1]ДНЗ №1'!S13+[1]Бігунь!S13</f>
        <v>0</v>
      </c>
      <c r="T13" s="12">
        <f>'[1]В.Фосня '!T13+[1]В.Чернігівка!T13+[1]В.Хайча!T13+'[1]Гладковичі '!T13+[1]Гошів!T13+[1]Лучанки!T13+[1]Листвин!T13+[1]Можари!T13+[1]Овруч1!T13+[1]Ігнатпіль!T13+[1]Прилуки!T13+[1]Черепин!T13+[1]Піщаниця!T13+[1]Покалів!T13+[1]Кирдани!T13+[1]Словечно!T13+[1]Тхорин!T13+[1]Шоломки!T13+'[1]Сл-Шоломк.'!T13+[1]Бондари!T13+[1]Велідники!T13+[1]Заріччя!T13+[1]Норинськ!T13+'[1]Перш.ДНЗ №2'!T13+'[1]Перш.ДНЗ №1'!T13+'[1]ДНЗ №10'!T13+'[1]ДНЗ №8'!T13+'[1]ДНЗ №6'!T13+[1]Селезівка!T13+'[1]ДНЗ №5'!T13+'[1]ДНЗ №4'!T13+'[1]ДНЗ №2'!T13+'[1]ДНЗ №1'!T13+[1]Бігунь!T13</f>
        <v>0</v>
      </c>
      <c r="U13" s="12">
        <f>'[1]В.Фосня '!U13+[1]В.Чернігівка!U13+[1]В.Хайча!U13+'[1]Гладковичі '!U13+[1]Гошів!U13+[1]Лучанки!U13+[1]Листвин!U13+[1]Можари!U13+[1]Овруч1!U13+[1]Ігнатпіль!U13+[1]Прилуки!U13+[1]Черепин!U13+[1]Піщаниця!U13+[1]Покалів!U13+[1]Кирдани!U13+[1]Словечно!U13+[1]Тхорин!U13+[1]Шоломки!U13+'[1]Сл-Шоломк.'!U13+[1]Бондари!U13+[1]Велідники!U13+[1]Заріччя!U13+[1]Норинськ!U13+'[1]Перш.ДНЗ №2'!U13+'[1]Перш.ДНЗ №1'!U13+'[1]ДНЗ №10'!U13+'[1]ДНЗ №8'!U13+'[1]ДНЗ №6'!U13+[1]Селезівка!U13+'[1]ДНЗ №5'!U13+'[1]ДНЗ №4'!U13+'[1]ДНЗ №2'!U13+'[1]ДНЗ №1'!U13+[1]Бігунь!U13</f>
        <v>0</v>
      </c>
      <c r="V13" s="12">
        <f>'[1]В.Фосня '!V13+[1]В.Чернігівка!V13+[1]В.Хайча!V13+'[1]Гладковичі '!V13+[1]Гошів!V13+[1]Лучанки!V13+[1]Листвин!V13+[1]Можари!V13+[1]Овруч1!V13+[1]Ігнатпіль!V13+[1]Прилуки!V13+[1]Черепин!V13+[1]Піщаниця!V13+[1]Покалів!V13+[1]Кирдани!V13+[1]Словечно!V13+[1]Тхорин!V13+[1]Шоломки!V13+'[1]Сл-Шоломк.'!V13+[1]Бондари!V13+[1]Велідники!V13+[1]Заріччя!V13+[1]Норинськ!V13+'[1]Перш.ДНЗ №2'!V13+'[1]Перш.ДНЗ №1'!V13+'[1]ДНЗ №10'!V13+'[1]ДНЗ №8'!V13+'[1]ДНЗ №6'!V13+[1]Селезівка!V13+'[1]ДНЗ №5'!V13+'[1]ДНЗ №4'!V13+'[1]ДНЗ №2'!V13+'[1]ДНЗ №1'!V13+[1]Бігунь!V13</f>
        <v>0</v>
      </c>
      <c r="W13" s="12">
        <f>'[1]В.Фосня '!W13+[1]В.Чернігівка!W13+[1]В.Хайча!W13+'[1]Гладковичі '!W13+[1]Гошів!W13+[1]Лучанки!W13+[1]Листвин!W13+[1]Можари!W13+[1]Овруч1!W13+[1]Ігнатпіль!W13+[1]Прилуки!W13+[1]Черепин!W13+[1]Піщаниця!W13+[1]Покалів!W13+[1]Кирдани!W13+[1]Словечно!W13+[1]Тхорин!W13+[1]Шоломки!W13+'[1]Сл-Шоломк.'!W13+[1]Бондари!W13+[1]Велідники!W13+[1]Заріччя!W13+[1]Норинськ!W13+'[1]Перш.ДНЗ №2'!W13+'[1]Перш.ДНЗ №1'!W13+'[1]ДНЗ №10'!W13+'[1]ДНЗ №8'!W13+'[1]ДНЗ №6'!W13+[1]Селезівка!W13+'[1]ДНЗ №5'!W13+'[1]ДНЗ №4'!W13+'[1]ДНЗ №2'!W13+'[1]ДНЗ №1'!W13+[1]Бігунь!W13</f>
        <v>0</v>
      </c>
      <c r="X13" s="12">
        <f>'[1]В.Фосня '!X13+[1]В.Чернігівка!X13+[1]В.Хайча!X13+'[1]Гладковичі '!X13+[1]Гошів!X13+[1]Лучанки!X13+[1]Листвин!X13+[1]Можари!X13+[1]Овруч1!X13+[1]Ігнатпіль!X13+[1]Прилуки!X13+[1]Черепин!X13+[1]Піщаниця!X13+[1]Покалів!X13+[1]Кирдани!X13+[1]Словечно!X13+[1]Тхорин!X13+[1]Шоломки!X13+'[1]Сл-Шоломк.'!X13+[1]Бондари!X13+[1]Велідники!X13+[1]Заріччя!X13+[1]Норинськ!X13+'[1]Перш.ДНЗ №2'!X13+'[1]Перш.ДНЗ №1'!X13+'[1]ДНЗ №10'!X13+'[1]ДНЗ №8'!X13+'[1]ДНЗ №6'!X13+[1]Селезівка!X13+'[1]ДНЗ №5'!X13+'[1]ДНЗ №4'!X13+'[1]ДНЗ №2'!X13+'[1]ДНЗ №1'!X13+[1]Бігунь!X13</f>
        <v>0</v>
      </c>
      <c r="Y13" s="12">
        <f>'[1]В.Фосня '!Y13+[1]В.Чернігівка!Y13+[1]В.Хайча!Y13+'[1]Гладковичі '!Y13+[1]Гошів!Y13+[1]Лучанки!Y13+[1]Листвин!Y13+[1]Можари!Y13+[1]Овруч1!Y13+[1]Ігнатпіль!Y13+[1]Прилуки!Y13+[1]Черепин!Y13+[1]Піщаниця!Y13+[1]Покалів!Y13+[1]Кирдани!Y13+[1]Словечно!Y13+[1]Тхорин!Y13+[1]Шоломки!Y13+'[1]Сл-Шоломк.'!Y13+[1]Бондари!Y13+[1]Велідники!Y13+[1]Заріччя!Y13+[1]Норинськ!Y13+'[1]Перш.ДНЗ №2'!Y13+'[1]Перш.ДНЗ №1'!Y13+'[1]ДНЗ №10'!Y13+'[1]ДНЗ №8'!Y13+'[1]ДНЗ №6'!Y13+[1]Селезівка!Y13+'[1]ДНЗ №5'!Y13+'[1]ДНЗ №4'!Y13+'[1]ДНЗ №2'!Y13+'[1]ДНЗ №1'!Y13+[1]Бігунь!Y13</f>
        <v>0</v>
      </c>
      <c r="Z13" s="12">
        <f>'[1]В.Фосня '!Z13+[1]В.Чернігівка!Z13+[1]В.Хайча!Z13+'[1]Гладковичі '!Z13+[1]Гошів!Z13+[1]Лучанки!Z13+[1]Листвин!Z13+[1]Можари!Z13+[1]Овруч1!Z13+[1]Ігнатпіль!Z13+[1]Прилуки!Z13+[1]Черепин!Z13+[1]Піщаниця!Z13+[1]Покалів!Z13+[1]Кирдани!Z13+[1]Словечно!Z13+[1]Тхорин!Z13+[1]Шоломки!Z13+'[1]Сл-Шоломк.'!Z13+[1]Бондари!Z13+[1]Велідники!Z13+[1]Заріччя!Z13+[1]Норинськ!Z13+'[1]Перш.ДНЗ №2'!Z13+'[1]Перш.ДНЗ №1'!Z13+'[1]ДНЗ №10'!Z13+'[1]ДНЗ №8'!Z13+'[1]ДНЗ №6'!Z13+[1]Селезівка!Z13+'[1]ДНЗ №5'!Z13+'[1]ДНЗ №4'!Z13+'[1]ДНЗ №2'!Z13+'[1]ДНЗ №1'!Z13+[1]Бігунь!Z13</f>
        <v>0</v>
      </c>
      <c r="AA13" s="12">
        <f>'[1]В.Фосня '!AA13+[1]В.Чернігівка!AA13+[1]В.Хайча!AA13+'[1]Гладковичі '!AA13+[1]Гошів!AA13+[1]Лучанки!AA13+[1]Листвин!AA13+[1]Можари!AA13+[1]Овруч1!AA13+[1]Ігнатпіль!AA13+[1]Прилуки!AA13+[1]Черепин!AA13+[1]Піщаниця!AA13+[1]Покалів!AA13+[1]Кирдани!AA13+[1]Словечно!AA13+[1]Тхорин!AA13+[1]Шоломки!AA13+'[1]Сл-Шоломк.'!AA13+[1]Бондари!AA13+[1]Велідники!AA13+[1]Заріччя!AA13+[1]Норинськ!AA13+'[1]Перш.ДНЗ №2'!AA13+'[1]Перш.ДНЗ №1'!AA13+'[1]ДНЗ №10'!AA13+'[1]ДНЗ №8'!AA13+'[1]ДНЗ №6'!AA13+[1]Селезівка!AA13+'[1]ДНЗ №5'!AA13+'[1]ДНЗ №4'!AA13+'[1]ДНЗ №2'!AA13+'[1]ДНЗ №1'!AA13+[1]Бігунь!AA13</f>
        <v>0</v>
      </c>
      <c r="AB13" s="12">
        <f>'[1]В.Фосня '!AB13+[1]В.Чернігівка!AB13+[1]В.Хайча!AB13+'[1]Гладковичі '!AB13+[1]Гошів!AB13+[1]Лучанки!AB13+[1]Листвин!AB13+[1]Можари!AB13+[1]Овруч1!AB13+[1]Ігнатпіль!AB13+[1]Прилуки!AB13+[1]Черепин!AB13+[1]Піщаниця!AB13+[1]Покалів!AB13+[1]Кирдани!AB13+[1]Словечно!AB13+[1]Тхорин!AB13+[1]Шоломки!AB13+'[1]Сл-Шоломк.'!AB13+[1]Бондари!AB13+[1]Велідники!AB13+[1]Заріччя!AB13+[1]Норинськ!AB13+'[1]Перш.ДНЗ №2'!AB13+'[1]Перш.ДНЗ №1'!AB13+'[1]ДНЗ №10'!AB13+'[1]ДНЗ №8'!AB13+'[1]ДНЗ №6'!AB13+[1]Селезівка!AB13+'[1]ДНЗ №5'!AB13+'[1]ДНЗ №4'!AB13+'[1]ДНЗ №2'!AB13+'[1]ДНЗ №1'!AB13+[1]Бігунь!AB13</f>
        <v>0</v>
      </c>
      <c r="AC13" s="12">
        <f>'[1]В.Фосня '!AC13+[1]В.Чернігівка!AC13+[1]В.Хайча!AC13+'[1]Гладковичі '!AC13+[1]Гошів!AC13+[1]Лучанки!AC13+[1]Листвин!AC13+[1]Можари!AC13+[1]Овруч1!AC13+[1]Ігнатпіль!AC13+[1]Прилуки!AC13+[1]Черепин!AC13+[1]Піщаниця!AC13+[1]Покалів!AC13+[1]Кирдани!AC13+[1]Словечно!AC13+[1]Тхорин!AC13+[1]Шоломки!AC13+'[1]Сл-Шоломк.'!AC13+[1]Бондари!AC13+[1]Велідники!AC13+[1]Заріччя!AC13+[1]Норинськ!AC13+'[1]Перш.ДНЗ №2'!AC13+'[1]Перш.ДНЗ №1'!AC13+'[1]ДНЗ №10'!AC13+'[1]ДНЗ №8'!AC13+'[1]ДНЗ №6'!AC13+[1]Селезівка!AC13+'[1]ДНЗ №5'!AC13+'[1]ДНЗ №4'!AC13+'[1]ДНЗ №2'!AC13+'[1]ДНЗ №1'!AC13+[1]Бігунь!AC13</f>
        <v>0</v>
      </c>
      <c r="AD13" s="12"/>
      <c r="AE13" s="12"/>
    </row>
    <row r="14" spans="1:31" x14ac:dyDescent="0.25">
      <c r="A14" s="34"/>
      <c r="B14" s="8" t="s">
        <v>43</v>
      </c>
      <c r="C14" s="9">
        <f t="shared" si="5"/>
        <v>26062.169403200005</v>
      </c>
      <c r="D14" s="8">
        <v>23</v>
      </c>
      <c r="E14" s="10">
        <f>1.54*E8</f>
        <v>1030.26</v>
      </c>
      <c r="F14" s="11">
        <f t="shared" si="0"/>
        <v>284.35175999999996</v>
      </c>
      <c r="G14" s="11">
        <v>20</v>
      </c>
      <c r="H14" s="11">
        <f t="shared" si="1"/>
        <v>56.870351999999997</v>
      </c>
      <c r="I14" s="11"/>
      <c r="J14" s="11">
        <v>17.2</v>
      </c>
      <c r="K14" s="11">
        <f t="shared" si="2"/>
        <v>358.42211199999991</v>
      </c>
      <c r="L14" s="11">
        <f t="shared" si="3"/>
        <v>129.74880454399997</v>
      </c>
      <c r="M14" s="11">
        <f t="shared" si="4"/>
        <v>488.17091654399985</v>
      </c>
      <c r="N14" s="12">
        <f>'[1]В.Фосня '!N14+[1]В.Чернігівка!N14+[1]В.Хайча!N14+'[1]Гладковичі '!N14+[1]Гошів!N14+[1]Лучанки!N14+[1]Листвин!N14+[1]Можари!N14+[1]Овруч1!N14+[1]Ігнатпіль!N14+[1]Прилуки!N14+[1]Черепин!N14+[1]Піщаниця!N14+[1]Покалів!N14+[1]Кирдани!N14+[1]Словечно!N14+[1]Тхорин!N14+[1]Шоломки!N14+'[1]Сл-Шоломк.'!N14+[1]Бондари!N14+[1]Велідники!N14+[1]Заріччя!N14+[1]Норинськ!N14+'[1]Перш.ДНЗ №2'!N14+'[1]Перш.ДНЗ №1'!N14+'[1]ДНЗ №10'!N14+'[1]ДНЗ №8'!N14+'[1]ДНЗ №6'!N14+[1]Селезівка!N14+'[1]ДНЗ №5'!N14+'[1]ДНЗ №4'!N14+'[1]ДНЗ №2'!N14+'[1]ДНЗ №1'!N14+[1]Бігунь!N14</f>
        <v>3660.0394032000017</v>
      </c>
      <c r="O14" s="12">
        <f>'[1]В.Фосня '!O14+[1]В.Чернігівка!O14+[1]В.Хайча!O14+'[1]Гладковичі '!O14+[1]Гошів!O14+[1]Лучанки!O14+[1]Листвин!O14+[1]Можари!O14+[1]Овруч1!O14+[1]Ігнатпіль!O14+[1]Прилуки!O14+[1]Черепин!O14+[1]Піщаниця!O14+[1]Покалів!O14+[1]Кирдани!O14+[1]Словечно!O14+[1]Тхорин!O14+[1]Шоломки!O14+'[1]Сл-Шоломк.'!O14+[1]Бондари!O14+[1]Велідники!O14+[1]Заріччя!O14+[1]Норинськ!O14+'[1]Перш.ДНЗ №2'!O14+'[1]Перш.ДНЗ №1'!O14+'[1]ДНЗ №10'!O14+'[1]ДНЗ №8'!O14+'[1]ДНЗ №6'!O14+[1]Селезівка!O14+'[1]ДНЗ №5'!O14+'[1]ДНЗ №4'!O14+'[1]ДНЗ №2'!O14+'[1]ДНЗ №1'!O14+[1]Бігунь!O14</f>
        <v>0</v>
      </c>
      <c r="P14" s="12">
        <v>2026</v>
      </c>
      <c r="Q14" s="12">
        <f>'[1]В.Фосня '!Q14+[1]В.Чернігівка!Q14+[1]В.Хайча!Q14+'[1]Гладковичі '!Q14+[1]Гошів!Q14+[1]Лучанки!Q14+[1]Листвин!Q14+[1]Можари!Q14+[1]Овруч1!Q14+[1]Ігнатпіль!Q14+[1]Прилуки!Q14+[1]Черепин!Q14+[1]Піщаниця!Q14+[1]Покалів!Q14+[1]Кирдани!Q14+[1]Словечно!Q14+[1]Тхорин!Q14+[1]Шоломки!Q14+'[1]Сл-Шоломк.'!Q14+[1]Бондари!Q14+[1]Велідники!Q14+[1]Заріччя!Q14+[1]Норинськ!Q14+'[1]Перш.ДНЗ №2'!Q14+'[1]Перш.ДНЗ №1'!Q14+'[1]ДНЗ №10'!Q14+'[1]ДНЗ №8'!Q14+'[1]ДНЗ №6'!Q14+[1]Селезівка!Q14+'[1]ДНЗ №5'!Q14+'[1]ДНЗ №4'!Q14+'[1]ДНЗ №2'!Q14+'[1]ДНЗ №1'!Q14+[1]Бігунь!Q14</f>
        <v>5475</v>
      </c>
      <c r="R14" s="12">
        <f>'[1]В.Фосня '!R14+[1]В.Чернігівка!R14+[1]В.Хайча!R14+'[1]Гладковичі '!R14+[1]Гошів!R14+[1]Лучанки!R14+[1]Листвин!R14+[1]Можари!R14+[1]Овруч1!R14+[1]Ігнатпіль!R14+[1]Прилуки!R14+[1]Черепин!R14+[1]Піщаниця!R14+[1]Покалів!R14+[1]Кирдани!R14+[1]Словечно!R14+[1]Тхорин!R14+[1]Шоломки!R14+'[1]Сл-Шоломк.'!R14+[1]Бондари!R14+[1]Велідники!R14+[1]Заріччя!R14+[1]Норинськ!R14+'[1]Перш.ДНЗ №2'!R14+'[1]Перш.ДНЗ №1'!R14+'[1]ДНЗ №10'!R14+'[1]ДНЗ №8'!R14+'[1]ДНЗ №6'!R14+[1]Селезівка!R14+'[1]ДНЗ №5'!R14+'[1]ДНЗ №4'!R14+'[1]ДНЗ №2'!R14+'[1]ДНЗ №1'!R14+[1]Бігунь!R14</f>
        <v>4471.25</v>
      </c>
      <c r="S14" s="12">
        <f>'[1]В.Фосня '!S14+[1]В.Чернігівка!S14+[1]В.Хайча!S14+'[1]Гладковичі '!S14+[1]Гошів!S14+[1]Лучанки!S14+[1]Листвин!S14+[1]Можари!S14+[1]Овруч1!S14+[1]Ігнатпіль!S14+[1]Прилуки!S14+[1]Черепин!S14+[1]Піщаниця!S14+[1]Покалів!S14+[1]Кирдани!S14+[1]Словечно!S14+[1]Тхорин!S14+[1]Шоломки!S14+'[1]Сл-Шоломк.'!S14+[1]Бондари!S14+[1]Велідники!S14+[1]Заріччя!S14+[1]Норинськ!S14+'[1]Перш.ДНЗ №2'!S14+'[1]Перш.ДНЗ №1'!S14+'[1]ДНЗ №10'!S14+'[1]ДНЗ №8'!S14+'[1]ДНЗ №6'!S14+[1]Селезівка!S14+'[1]ДНЗ №5'!S14+'[1]ДНЗ №4'!S14+'[1]ДНЗ №2'!S14+'[1]ДНЗ №1'!S14+[1]Бігунь!S14</f>
        <v>182.5</v>
      </c>
      <c r="T14" s="12">
        <f>'[1]В.Фосня '!T14+[1]В.Чернігівка!T14+[1]В.Хайча!T14+'[1]Гладковичі '!T14+[1]Гошів!T14+[1]Лучанки!T14+[1]Листвин!T14+[1]Можари!T14+[1]Овруч1!T14+[1]Ігнатпіль!T14+[1]Прилуки!T14+[1]Черепин!T14+[1]Піщаниця!T14+[1]Покалів!T14+[1]Кирдани!T14+[1]Словечно!T14+[1]Тхорин!T14+[1]Шоломки!T14+'[1]Сл-Шоломк.'!T14+[1]Бондари!T14+[1]Велідники!T14+[1]Заріччя!T14+[1]Норинськ!T14+'[1]Перш.ДНЗ №2'!T14+'[1]Перш.ДНЗ №1'!T14+'[1]ДНЗ №10'!T14+'[1]ДНЗ №8'!T14+'[1]ДНЗ №6'!T14+[1]Селезівка!T14+'[1]ДНЗ №5'!T14+'[1]ДНЗ №4'!T14+'[1]ДНЗ №2'!T14+'[1]ДНЗ №1'!T14+[1]Бігунь!T14</f>
        <v>0</v>
      </c>
      <c r="U14" s="12">
        <f>'[1]В.Фосня '!U14+[1]В.Чернігівка!U14+[1]В.Хайча!U14+'[1]Гладковичі '!U14+[1]Гошів!U14+[1]Лучанки!U14+[1]Листвин!U14+[1]Можари!U14+[1]Овруч1!U14+[1]Ігнатпіль!U14+[1]Прилуки!U14+[1]Черепин!U14+[1]Піщаниця!U14+[1]Покалів!U14+[1]Кирдани!U14+[1]Словечно!U14+[1]Тхорин!U14+[1]Шоломки!U14+'[1]Сл-Шоломк.'!U14+[1]Бондари!U14+[1]Велідники!U14+[1]Заріччя!U14+[1]Норинськ!U14+'[1]Перш.ДНЗ №2'!U14+'[1]Перш.ДНЗ №1'!U14+'[1]ДНЗ №10'!U14+'[1]ДНЗ №8'!U14+'[1]ДНЗ №6'!U14+[1]Селезівка!U14+'[1]ДНЗ №5'!U14+'[1]ДНЗ №4'!U14+'[1]ДНЗ №2'!U14+'[1]ДНЗ №1'!U14+[1]Бігунь!U14</f>
        <v>547.5</v>
      </c>
      <c r="V14" s="12">
        <f>'[1]В.Фосня '!V14+[1]В.Чернігівка!V14+[1]В.Хайча!V14+'[1]Гладковичі '!V14+[1]Гошів!V14+[1]Лучанки!V14+[1]Листвин!V14+[1]Можари!V14+[1]Овруч1!V14+[1]Ігнатпіль!V14+[1]Прилуки!V14+[1]Черепин!V14+[1]Піщаниця!V14+[1]Покалів!V14+[1]Кирдани!V14+[1]Словечно!V14+[1]Тхорин!V14+[1]Шоломки!V14+'[1]Сл-Шоломк.'!V14+[1]Бондари!V14+[1]Велідники!V14+[1]Заріччя!V14+[1]Норинськ!V14+'[1]Перш.ДНЗ №2'!V14+'[1]Перш.ДНЗ №1'!V14+'[1]ДНЗ №10'!V14+'[1]ДНЗ №8'!V14+'[1]ДНЗ №6'!V14+[1]Селезівка!V14+'[1]ДНЗ №5'!V14+'[1]ДНЗ №4'!V14+'[1]ДНЗ №2'!V14+'[1]ДНЗ №1'!V14+[1]Бігунь!V14</f>
        <v>0</v>
      </c>
      <c r="W14" s="12">
        <f>'[1]В.Фосня '!W14+[1]В.Чернігівка!W14+[1]В.Хайча!W14+'[1]Гладковичі '!W14+[1]Гошів!W14+[1]Лучанки!W14+[1]Листвин!W14+[1]Можари!W14+[1]Овруч1!W14+[1]Ігнатпіль!W14+[1]Прилуки!W14+[1]Черепин!W14+[1]Піщаниця!W14+[1]Покалів!W14+[1]Кирдани!W14+[1]Словечно!W14+[1]Тхорин!W14+[1]Шоломки!W14+'[1]Сл-Шоломк.'!W14+[1]Бондари!W14+[1]Велідники!W14+[1]Заріччя!W14+[1]Норинськ!W14+'[1]Перш.ДНЗ №2'!W14+'[1]Перш.ДНЗ №1'!W14+'[1]ДНЗ №10'!W14+'[1]ДНЗ №8'!W14+'[1]ДНЗ №6'!W14+[1]Селезівка!W14+'[1]ДНЗ №5'!W14+'[1]ДНЗ №4'!W14+'[1]ДНЗ №2'!W14+'[1]ДНЗ №1'!W14+[1]Бігунь!W14</f>
        <v>0</v>
      </c>
      <c r="X14" s="12">
        <f>'[1]В.Фосня '!X14+[1]В.Чернігівка!X14+[1]В.Хайча!X14+'[1]Гладковичі '!X14+[1]Гошів!X14+[1]Лучанки!X14+[1]Листвин!X14+[1]Можари!X14+[1]Овруч1!X14+[1]Ігнатпіль!X14+[1]Прилуки!X14+[1]Черепин!X14+[1]Піщаниця!X14+[1]Покалів!X14+[1]Кирдани!X14+[1]Словечно!X14+[1]Тхорин!X14+[1]Шоломки!X14+'[1]Сл-Шоломк.'!X14+[1]Бондари!X14+[1]Велідники!X14+[1]Заріччя!X14+[1]Норинськ!X14+'[1]Перш.ДНЗ №2'!X14+'[1]Перш.ДНЗ №1'!X14+'[1]ДНЗ №10'!X14+'[1]ДНЗ №8'!X14+'[1]ДНЗ №6'!X14+[1]Селезівка!X14+'[1]ДНЗ №5'!X14+'[1]ДНЗ №4'!X14+'[1]ДНЗ №2'!X14+'[1]ДНЗ №1'!X14+[1]Бігунь!X14</f>
        <v>529.25</v>
      </c>
      <c r="Y14" s="12">
        <f>'[1]В.Фосня '!Y14+[1]В.Чернігівка!Y14+[1]В.Хайча!Y14+'[1]Гладковичі '!Y14+[1]Гошів!Y14+[1]Лучанки!Y14+[1]Листвин!Y14+[1]Можари!Y14+[1]Овруч1!Y14+[1]Ігнатпіль!Y14+[1]Прилуки!Y14+[1]Черепин!Y14+[1]Піщаниця!Y14+[1]Покалів!Y14+[1]Кирдани!Y14+[1]Словечно!Y14+[1]Тхорин!Y14+[1]Шоломки!Y14+'[1]Сл-Шоломк.'!Y14+[1]Бондари!Y14+[1]Велідники!Y14+[1]Заріччя!Y14+[1]Норинськ!Y14+'[1]Перш.ДНЗ №2'!Y14+'[1]Перш.ДНЗ №1'!Y14+'[1]ДНЗ №10'!Y14+'[1]ДНЗ №8'!Y14+'[1]ДНЗ №6'!Y14+[1]Селезівка!Y14+'[1]ДНЗ №5'!Y14+'[1]ДНЗ №4'!Y14+'[1]ДНЗ №2'!Y14+'[1]ДНЗ №1'!Y14+[1]Бігунь!Y14</f>
        <v>0</v>
      </c>
      <c r="Z14" s="12">
        <f>'[1]В.Фосня '!Z14+[1]В.Чернігівка!Z14+[1]В.Хайча!Z14+'[1]Гладковичі '!Z14+[1]Гошів!Z14+[1]Лучанки!Z14+[1]Листвин!Z14+[1]Можари!Z14+[1]Овруч1!Z14+[1]Ігнатпіль!Z14+[1]Прилуки!Z14+[1]Черепин!Z14+[1]Піщаниця!Z14+[1]Покалів!Z14+[1]Кирдани!Z14+[1]Словечно!Z14+[1]Тхорин!Z14+[1]Шоломки!Z14+'[1]Сл-Шоломк.'!Z14+[1]Бондари!Z14+[1]Велідники!Z14+[1]Заріччя!Z14+[1]Норинськ!Z14+'[1]Перш.ДНЗ №2'!Z14+'[1]Перш.ДНЗ №1'!Z14+'[1]ДНЗ №10'!Z14+'[1]ДНЗ №8'!Z14+'[1]ДНЗ №6'!Z14+[1]Селезівка!Z14+'[1]ДНЗ №5'!Z14+'[1]ДНЗ №4'!Z14+'[1]ДНЗ №2'!Z14+'[1]ДНЗ №1'!Z14+[1]Бігунь!Z14</f>
        <v>0</v>
      </c>
      <c r="AA14" s="12">
        <f>'[1]В.Фосня '!AA14+[1]В.Чернігівка!AA14+[1]В.Хайча!AA14+'[1]Гладковичі '!AA14+[1]Гошів!AA14+[1]Лучанки!AA14+[1]Листвин!AA14+[1]Можари!AA14+[1]Овруч1!AA14+[1]Ігнатпіль!AA14+[1]Прилуки!AA14+[1]Черепин!AA14+[1]Піщаниця!AA14+[1]Покалів!AA14+[1]Кирдани!AA14+[1]Словечно!AA14+[1]Тхорин!AA14+[1]Шоломки!AA14+'[1]Сл-Шоломк.'!AA14+[1]Бондари!AA14+[1]Велідники!AA14+[1]Заріччя!AA14+[1]Норинськ!AA14+'[1]Перш.ДНЗ №2'!AA14+'[1]Перш.ДНЗ №1'!AA14+'[1]ДНЗ №10'!AA14+'[1]ДНЗ №8'!AA14+'[1]ДНЗ №6'!AA14+[1]Селезівка!AA14+'[1]ДНЗ №5'!AA14+'[1]ДНЗ №4'!AA14+'[1]ДНЗ №2'!AA14+'[1]ДНЗ №1'!AA14+[1]Бігунь!AA14</f>
        <v>0</v>
      </c>
      <c r="AB14" s="12">
        <f>'[1]В.Фосня '!AB14+[1]В.Чернігівка!AB14+[1]В.Хайча!AB14+'[1]Гладковичі '!AB14+[1]Гошів!AB14+[1]Лучанки!AB14+[1]Листвин!AB14+[1]Можари!AB14+[1]Овруч1!AB14+[1]Ігнатпіль!AB14+[1]Прилуки!AB14+[1]Черепин!AB14+[1]Піщаниця!AB14+[1]Покалів!AB14+[1]Кирдани!AB14+[1]Словечно!AB14+[1]Тхорин!AB14+[1]Шоломки!AB14+'[1]Сл-Шоломк.'!AB14+[1]Бондари!AB14+[1]Велідники!AB14+[1]Заріччя!AB14+[1]Норинськ!AB14+'[1]Перш.ДНЗ №2'!AB14+'[1]Перш.ДНЗ №1'!AB14+'[1]ДНЗ №10'!AB14+'[1]ДНЗ №8'!AB14+'[1]ДНЗ №6'!AB14+[1]Селезівка!AB14+'[1]ДНЗ №5'!AB14+'[1]ДНЗ №4'!AB14+'[1]ДНЗ №2'!AB14+'[1]ДНЗ №1'!AB14+[1]Бігунь!AB14</f>
        <v>0</v>
      </c>
      <c r="AC14" s="12">
        <f>'[1]В.Фосня '!AC14+[1]В.Чернігівка!AC14+[1]В.Хайча!AC14+'[1]Гладковичі '!AC14+[1]Гошів!AC14+[1]Лучанки!AC14+[1]Листвин!AC14+[1]Можари!AC14+[1]Овруч1!AC14+[1]Ігнатпіль!AC14+[1]Прилуки!AC14+[1]Черепин!AC14+[1]Піщаниця!AC14+[1]Покалів!AC14+[1]Кирдани!AC14+[1]Словечно!AC14+[1]Тхорин!AC14+[1]Шоломки!AC14+'[1]Сл-Шоломк.'!AC14+[1]Бондари!AC14+[1]Велідники!AC14+[1]Заріччя!AC14+[1]Норинськ!AC14+'[1]Перш.ДНЗ №2'!AC14+'[1]Перш.ДНЗ №1'!AC14+'[1]ДНЗ №10'!AC14+'[1]ДНЗ №8'!AC14+'[1]ДНЗ №6'!AC14+[1]Селезівка!AC14+'[1]ДНЗ №5'!AC14+'[1]ДНЗ №4'!AC14+'[1]ДНЗ №2'!AC14+'[1]ДНЗ №1'!AC14+[1]Бігунь!AC14</f>
        <v>9170.630000000001</v>
      </c>
      <c r="AD14" s="12"/>
      <c r="AE14" s="12"/>
    </row>
    <row r="15" spans="1:31" x14ac:dyDescent="0.25">
      <c r="A15" s="34"/>
      <c r="B15" s="8" t="s">
        <v>44</v>
      </c>
      <c r="C15" s="9">
        <f t="shared" si="5"/>
        <v>191118.37940000001</v>
      </c>
      <c r="D15" s="8">
        <v>69.709999999999994</v>
      </c>
      <c r="E15" s="10">
        <f>1.64*E8</f>
        <v>1097.1599999999999</v>
      </c>
      <c r="F15" s="11">
        <f t="shared" si="0"/>
        <v>917.79628319999983</v>
      </c>
      <c r="G15" s="11">
        <v>28</v>
      </c>
      <c r="H15" s="11">
        <f t="shared" si="1"/>
        <v>256.98295929599999</v>
      </c>
      <c r="I15" s="11">
        <v>152.80000000000001</v>
      </c>
      <c r="J15" s="11">
        <v>289.2</v>
      </c>
      <c r="K15" s="11">
        <f t="shared" si="2"/>
        <v>1616.7792424959998</v>
      </c>
      <c r="L15" s="11">
        <f t="shared" si="3"/>
        <v>585.27408578355187</v>
      </c>
      <c r="M15" s="11">
        <f t="shared" si="4"/>
        <v>2202.0533282795518</v>
      </c>
      <c r="N15" s="12">
        <f>'[1]В.Фосня '!N15+[1]В.Чернігівка!N15+[1]В.Хайча!N15+'[1]Гладковичі '!N15+[1]Гошів!N15+[1]Лучанки!N15+[1]Листвин!N15+[1]Можари!N15+[1]Овруч1!N15+[1]Ігнатпіль!N15+[1]Прилуки!N15+[1]Черепин!N15+[1]Піщаниця!N15+[1]Покалів!N15+[1]Кирдани!N15+[1]Словечно!N15+[1]Тхорин!N15+[1]Шоломки!N15+'[1]Сл-Шоломк.'!N15+[1]Бондари!N15+[1]Велідники!N15+[1]Заріччя!N15+[1]Норинськ!N15+'[1]Перш.ДНЗ №2'!N15+'[1]Перш.ДНЗ №1'!N15+'[1]ДНЗ №10'!N15+'[1]ДНЗ №8'!N15+'[1]ДНЗ №6'!N15+[1]Селезівка!N15+'[1]ДНЗ №5'!N15+'[1]ДНЗ №4'!N15+'[1]ДНЗ №2'!N15+'[1]ДНЗ №1'!N15+[1]Бігунь!N15</f>
        <v>2647.319399999999</v>
      </c>
      <c r="O15" s="12">
        <f>'[1]В.Фосня '!O15+[1]В.Чернігівка!O15+[1]В.Хайча!O15+'[1]Гладковичі '!O15+[1]Гошів!O15+[1]Лучанки!O15+[1]Листвин!O15+[1]Можари!O15+[1]Овруч1!O15+[1]Ігнатпіль!O15+[1]Прилуки!O15+[1]Черепин!O15+[1]Піщаниця!O15+[1]Покалів!O15+[1]Кирдани!O15+[1]Словечно!O15+[1]Тхорин!O15+[1]Шоломки!O15+'[1]Сл-Шоломк.'!O15+[1]Бондари!O15+[1]Велідники!O15+[1]Заріччя!O15+[1]Норинськ!O15+'[1]Перш.ДНЗ №2'!O15+'[1]Перш.ДНЗ №1'!O15+'[1]ДНЗ №10'!O15+'[1]ДНЗ №8'!O15+'[1]ДНЗ №6'!O15+[1]Селезівка!O15+'[1]ДНЗ №5'!O15+'[1]ДНЗ №4'!O15+'[1]ДНЗ №2'!O15+'[1]ДНЗ №1'!O15+[1]Бігунь!O15</f>
        <v>0</v>
      </c>
      <c r="P15" s="12">
        <v>2193</v>
      </c>
      <c r="Q15" s="12">
        <f>'[1]В.Фосня '!Q15+[1]В.Чернігівка!Q15+[1]В.Хайча!Q15+'[1]Гладковичі '!Q15+[1]Гошів!Q15+[1]Лучанки!Q15+[1]Листвин!Q15+[1]Можари!Q15+[1]Овруч1!Q15+[1]Ігнатпіль!Q15+[1]Прилуки!Q15+[1]Черепин!Q15+[1]Піщаниця!Q15+[1]Покалів!Q15+[1]Кирдани!Q15+[1]Словечно!Q15+[1]Тхорин!Q15+[1]Шоломки!Q15+'[1]Сл-Шоломк.'!Q15+[1]Бондари!Q15+[1]Велідники!Q15+[1]Заріччя!Q15+[1]Норинськ!Q15+'[1]Перш.ДНЗ №2'!Q15+'[1]Перш.ДНЗ №1'!Q15+'[1]ДНЗ №10'!Q15+'[1]ДНЗ №8'!Q15+'[1]ДНЗ №6'!Q15+[1]Селезівка!Q15+'[1]ДНЗ №5'!Q15+'[1]ДНЗ №4'!Q15+'[1]ДНЗ №2'!Q15+'[1]ДНЗ №1'!Q15+[1]Бігунь!Q15</f>
        <v>14942</v>
      </c>
      <c r="R15" s="12">
        <f>'[1]В.Фосня '!R15+[1]В.Чернігівка!R15+[1]В.Хайча!R15+'[1]Гладковичі '!R15+[1]Гошів!R15+[1]Лучанки!R15+[1]Листвин!R15+[1]Можари!R15+[1]Овруч1!R15+[1]Ігнатпіль!R15+[1]Прилуки!R15+[1]Черепин!R15+[1]Піщаниця!R15+[1]Покалів!R15+[1]Кирдани!R15+[1]Словечно!R15+[1]Тхорин!R15+[1]Шоломки!R15+'[1]Сл-Шоломк.'!R15+[1]Бондари!R15+[1]Велідники!R15+[1]Заріччя!R15+[1]Норинськ!R15+'[1]Перш.ДНЗ №2'!R15+'[1]Перш.ДНЗ №1'!R15+'[1]ДНЗ №10'!R15+'[1]ДНЗ №8'!R15+'[1]ДНЗ №6'!R15+[1]Селезівка!R15+'[1]ДНЗ №5'!R15+'[1]ДНЗ №4'!R15+'[1]ДНЗ №2'!R15+'[1]ДНЗ №1'!R15+[1]Бігунь!R15</f>
        <v>55049.380000000005</v>
      </c>
      <c r="S15" s="12">
        <f>'[1]В.Фосня '!S15+[1]В.Чернігівка!S15+[1]В.Хайча!S15+'[1]Гладковичі '!S15+[1]Гошів!S15+[1]Лучанки!S15+[1]Листвин!S15+[1]Можари!S15+[1]Овруч1!S15+[1]Ігнатпіль!S15+[1]Прилуки!S15+[1]Черепин!S15+[1]Піщаниця!S15+[1]Покалів!S15+[1]Кирдани!S15+[1]Словечно!S15+[1]Тхорин!S15+[1]Шоломки!S15+'[1]Сл-Шоломк.'!S15+[1]Бондари!S15+[1]Велідники!S15+[1]Заріччя!S15+[1]Норинськ!S15+'[1]Перш.ДНЗ №2'!S15+'[1]Перш.ДНЗ №1'!S15+'[1]ДНЗ №10'!S15+'[1]ДНЗ №8'!S15+'[1]ДНЗ №6'!S15+[1]Селезівка!S15+'[1]ДНЗ №5'!S15+'[1]ДНЗ №4'!S15+'[1]ДНЗ №2'!S15+'[1]ДНЗ №1'!S15+[1]Бігунь!S15</f>
        <v>182.88</v>
      </c>
      <c r="T15" s="12">
        <f>'[1]В.Фосня '!T15+[1]В.Чернігівка!T15+[1]В.Хайча!T15+'[1]Гладковичі '!T15+[1]Гошів!T15+[1]Лучанки!T15+[1]Листвин!T15+[1]Можари!T15+[1]Овруч1!T15+[1]Ігнатпіль!T15+[1]Прилуки!T15+[1]Черепин!T15+[1]Піщаниця!T15+[1]Покалів!T15+[1]Кирдани!T15+[1]Словечно!T15+[1]Тхорин!T15+[1]Шоломки!T15+'[1]Сл-Шоломк.'!T15+[1]Бондари!T15+[1]Велідники!T15+[1]Заріччя!T15+[1]Норинськ!T15+'[1]Перш.ДНЗ №2'!T15+'[1]Перш.ДНЗ №1'!T15+'[1]ДНЗ №10'!T15+'[1]ДНЗ №8'!T15+'[1]ДНЗ №6'!T15+[1]Селезівка!T15+'[1]ДНЗ №5'!T15+'[1]ДНЗ №4'!T15+'[1]ДНЗ №2'!T15+'[1]ДНЗ №1'!T15+[1]Бігунь!T15</f>
        <v>2649.9</v>
      </c>
      <c r="U15" s="12">
        <f>'[1]В.Фосня '!U15+[1]В.Чернігівка!U15+[1]В.Хайча!U15+'[1]Гладковичі '!U15+[1]Гошів!U15+[1]Лучанки!U15+[1]Листвин!U15+[1]Можари!U15+[1]Овруч1!U15+[1]Ігнатпіль!U15+[1]Прилуки!U15+[1]Черепин!U15+[1]Піщаниця!U15+[1]Покалів!U15+[1]Кирдани!U15+[1]Словечно!U15+[1]Тхорин!U15+[1]Шоломки!U15+'[1]Сл-Шоломк.'!U15+[1]Бондари!U15+[1]Велідники!U15+[1]Заріччя!U15+[1]Норинськ!U15+'[1]Перш.ДНЗ №2'!U15+'[1]Перш.ДНЗ №1'!U15+'[1]ДНЗ №10'!U15+'[1]ДНЗ №8'!U15+'[1]ДНЗ №6'!U15+[1]Селезівка!U15+'[1]ДНЗ №5'!U15+'[1]ДНЗ №4'!U15+'[1]ДНЗ №2'!U15+'[1]ДНЗ №1'!U15+[1]Бігунь!U15</f>
        <v>11541.33</v>
      </c>
      <c r="V15" s="12">
        <f>'[1]В.Фосня '!V15+[1]В.Чернігівка!V15+[1]В.Хайча!V15+'[1]Гладковичі '!V15+[1]Гошів!V15+[1]Лучанки!V15+[1]Листвин!V15+[1]Можари!V15+[1]Овруч1!V15+[1]Ігнатпіль!V15+[1]Прилуки!V15+[1]Черепин!V15+[1]Піщаниця!V15+[1]Покалів!V15+[1]Кирдани!V15+[1]Словечно!V15+[1]Тхорин!V15+[1]Шоломки!V15+'[1]Сл-Шоломк.'!V15+[1]Бондари!V15+[1]Велідники!V15+[1]Заріччя!V15+[1]Норинськ!V15+'[1]Перш.ДНЗ №2'!V15+'[1]Перш.ДНЗ №1'!V15+'[1]ДНЗ №10'!V15+'[1]ДНЗ №8'!V15+'[1]ДНЗ №6'!V15+[1]Селезівка!V15+'[1]ДНЗ №5'!V15+'[1]ДНЗ №4'!V15+'[1]ДНЗ №2'!V15+'[1]ДНЗ №1'!V15+[1]Бігунь!V15</f>
        <v>0</v>
      </c>
      <c r="W15" s="12">
        <f>'[1]В.Фосня '!W15+[1]В.Чернігівка!W15+[1]В.Хайча!W15+'[1]Гладковичі '!W15+[1]Гошів!W15+[1]Лучанки!W15+[1]Листвин!W15+[1]Можари!W15+[1]Овруч1!W15+[1]Ігнатпіль!W15+[1]Прилуки!W15+[1]Черепин!W15+[1]Піщаниця!W15+[1]Покалів!W15+[1]Кирдани!W15+[1]Словечно!W15+[1]Тхорин!W15+[1]Шоломки!W15+'[1]Сл-Шоломк.'!W15+[1]Бондари!W15+[1]Велідники!W15+[1]Заріччя!W15+[1]Норинськ!W15+'[1]Перш.ДНЗ №2'!W15+'[1]Перш.ДНЗ №1'!W15+'[1]ДНЗ №10'!W15+'[1]ДНЗ №8'!W15+'[1]ДНЗ №6'!W15+[1]Селезівка!W15+'[1]ДНЗ №5'!W15+'[1]ДНЗ №4'!W15+'[1]ДНЗ №2'!W15+'[1]ДНЗ №1'!W15+[1]Бігунь!W15</f>
        <v>0</v>
      </c>
      <c r="X15" s="12">
        <f>'[1]В.Фосня '!X15+[1]В.Чернігівка!X15+[1]В.Хайча!X15+'[1]Гладковичі '!X15+[1]Гошів!X15+[1]Лучанки!X15+[1]Листвин!X15+[1]Можари!X15+[1]Овруч1!X15+[1]Ігнатпіль!X15+[1]Прилуки!X15+[1]Черепин!X15+[1]Піщаниця!X15+[1]Покалів!X15+[1]Кирдани!X15+[1]Словечно!X15+[1]Тхорин!X15+[1]Шоломки!X15+'[1]Сл-Шоломк.'!X15+[1]Бондари!X15+[1]Велідники!X15+[1]Заріччя!X15+[1]Норинськ!X15+'[1]Перш.ДНЗ №2'!X15+'[1]Перш.ДНЗ №1'!X15+'[1]ДНЗ №10'!X15+'[1]ДНЗ №8'!X15+'[1]ДНЗ №6'!X15+[1]Селезівка!X15+'[1]ДНЗ №5'!X15+'[1]ДНЗ №4'!X15+'[1]ДНЗ №2'!X15+'[1]ДНЗ №1'!X15+[1]Бігунь!X15</f>
        <v>2675.75</v>
      </c>
      <c r="Y15" s="12">
        <f>'[1]В.Фосня '!Y15+[1]В.Чернігівка!Y15+[1]В.Хайча!Y15+'[1]Гладковичі '!Y15+[1]Гошів!Y15+[1]Лучанки!Y15+[1]Листвин!Y15+[1]Можари!Y15+[1]Овруч1!Y15+[1]Ігнатпіль!Y15+[1]Прилуки!Y15+[1]Черепин!Y15+[1]Піщаниця!Y15+[1]Покалів!Y15+[1]Кирдани!Y15+[1]Словечно!Y15+[1]Тхорин!Y15+[1]Шоломки!Y15+'[1]Сл-Шоломк.'!Y15+[1]Бондари!Y15+[1]Велідники!Y15+[1]Заріччя!Y15+[1]Норинськ!Y15+'[1]Перш.ДНЗ №2'!Y15+'[1]Перш.ДНЗ №1'!Y15+'[1]ДНЗ №10'!Y15+'[1]ДНЗ №8'!Y15+'[1]ДНЗ №6'!Y15+[1]Селезівка!Y15+'[1]ДНЗ №5'!Y15+'[1]ДНЗ №4'!Y15+'[1]ДНЗ №2'!Y15+'[1]ДНЗ №1'!Y15+[1]Бігунь!Y15</f>
        <v>0</v>
      </c>
      <c r="Z15" s="12">
        <f>'[1]В.Фосня '!Z15+[1]В.Чернігівка!Z15+[1]В.Хайча!Z15+'[1]Гладковичі '!Z15+[1]Гошів!Z15+[1]Лучанки!Z15+[1]Листвин!Z15+[1]Можари!Z15+[1]Овруч1!Z15+[1]Ігнатпіль!Z15+[1]Прилуки!Z15+[1]Черепин!Z15+[1]Піщаниця!Z15+[1]Покалів!Z15+[1]Кирдани!Z15+[1]Словечно!Z15+[1]Тхорин!Z15+[1]Шоломки!Z15+'[1]Сл-Шоломк.'!Z15+[1]Бондари!Z15+[1]Велідники!Z15+[1]Заріччя!Z15+[1]Норинськ!Z15+'[1]Перш.ДНЗ №2'!Z15+'[1]Перш.ДНЗ №1'!Z15+'[1]ДНЗ №10'!Z15+'[1]ДНЗ №8'!Z15+'[1]ДНЗ №6'!Z15+[1]Селезівка!Z15+'[1]ДНЗ №5'!Z15+'[1]ДНЗ №4'!Z15+'[1]ДНЗ №2'!Z15+'[1]ДНЗ №1'!Z15+[1]Бігунь!Z15</f>
        <v>192.5</v>
      </c>
      <c r="AA15" s="12">
        <f>'[1]В.Фосня '!AA15+[1]В.Чернігівка!AA15+[1]В.Хайча!AA15+'[1]Гладковичі '!AA15+[1]Гошів!AA15+[1]Лучанки!AA15+[1]Листвин!AA15+[1]Можари!AA15+[1]Овруч1!AA15+[1]Ігнатпіль!AA15+[1]Прилуки!AA15+[1]Черепин!AA15+[1]Піщаниця!AA15+[1]Покалів!AA15+[1]Кирдани!AA15+[1]Словечно!AA15+[1]Тхорин!AA15+[1]Шоломки!AA15+'[1]Сл-Шоломк.'!AA15+[1]Бондари!AA15+[1]Велідники!AA15+[1]Заріччя!AA15+[1]Норинськ!AA15+'[1]Перш.ДНЗ №2'!AA15+'[1]Перш.ДНЗ №1'!AA15+'[1]ДНЗ №10'!AA15+'[1]ДНЗ №8'!AA15+'[1]ДНЗ №6'!AA15+[1]Селезівка!AA15+'[1]ДНЗ №5'!AA15+'[1]ДНЗ №4'!AA15+'[1]ДНЗ №2'!AA15+'[1]ДНЗ №1'!AA15+[1]Бігунь!AA15</f>
        <v>5259.9</v>
      </c>
      <c r="AB15" s="12">
        <f>'[1]В.Фосня '!AB15+[1]В.Чернігівка!AB15+[1]В.Хайча!AB15+'[1]Гладковичі '!AB15+[1]Гошів!AB15+[1]Лучанки!AB15+[1]Листвин!AB15+[1]Можари!AB15+[1]Овруч1!AB15+[1]Ігнатпіль!AB15+[1]Прилуки!AB15+[1]Черепин!AB15+[1]Піщаниця!AB15+[1]Покалів!AB15+[1]Кирдани!AB15+[1]Словечно!AB15+[1]Тхорин!AB15+[1]Шоломки!AB15+'[1]Сл-Шоломк.'!AB15+[1]Бондари!AB15+[1]Велідники!AB15+[1]Заріччя!AB15+[1]Норинськ!AB15+'[1]Перш.ДНЗ №2'!AB15+'[1]Перш.ДНЗ №1'!AB15+'[1]ДНЗ №10'!AB15+'[1]ДНЗ №8'!AB15+'[1]ДНЗ №6'!AB15+[1]Селезівка!AB15+'[1]ДНЗ №5'!AB15+'[1]ДНЗ №4'!AB15+'[1]ДНЗ №2'!AB15+'[1]ДНЗ №1'!AB15+[1]Бігунь!AB15</f>
        <v>0</v>
      </c>
      <c r="AC15" s="12">
        <f>'[1]В.Фосня '!AC15+[1]В.Чернігівка!AC15+[1]В.Хайча!AC15+'[1]Гладковичі '!AC15+[1]Гошів!AC15+[1]Лучанки!AC15+[1]Листвин!AC15+[1]Можари!AC15+[1]Овруч1!AC15+[1]Ігнатпіль!AC15+[1]Прилуки!AC15+[1]Черепин!AC15+[1]Піщаниця!AC15+[1]Покалів!AC15+[1]Кирдани!AC15+[1]Словечно!AC15+[1]Тхорин!AC15+[1]Шоломки!AC15+'[1]Сл-Шоломк.'!AC15+[1]Бондари!AC15+[1]Велідники!AC15+[1]Заріччя!AC15+[1]Норинськ!AC15+'[1]Перш.ДНЗ №2'!AC15+'[1]Перш.ДНЗ №1'!AC15+'[1]ДНЗ №10'!AC15+'[1]ДНЗ №8'!AC15+'[1]ДНЗ №6'!AC15+[1]Селезівка!AC15+'[1]ДНЗ №5'!AC15+'[1]ДНЗ №4'!AC15+'[1]ДНЗ №2'!AC15+'[1]ДНЗ №1'!AC15+[1]Бігунь!AC15</f>
        <v>93784.42</v>
      </c>
      <c r="AD15" s="12"/>
      <c r="AE15" s="12"/>
    </row>
    <row r="16" spans="1:31" x14ac:dyDescent="0.25">
      <c r="A16" s="34"/>
      <c r="B16" s="8" t="s">
        <v>45</v>
      </c>
      <c r="C16" s="9">
        <f t="shared" si="5"/>
        <v>131735.98664595201</v>
      </c>
      <c r="D16" s="8">
        <v>229.86</v>
      </c>
      <c r="E16" s="10">
        <f>1.73*E8</f>
        <v>1157.3699999999999</v>
      </c>
      <c r="F16" s="11">
        <f t="shared" si="0"/>
        <v>3192.3968183999996</v>
      </c>
      <c r="G16" s="11">
        <v>36</v>
      </c>
      <c r="H16" s="11">
        <f t="shared" si="1"/>
        <v>1149.2628546239998</v>
      </c>
      <c r="I16" s="11">
        <v>501.9</v>
      </c>
      <c r="J16" s="11">
        <v>89.5</v>
      </c>
      <c r="K16" s="11">
        <f t="shared" si="2"/>
        <v>4933.0596730239995</v>
      </c>
      <c r="L16" s="11">
        <f t="shared" si="3"/>
        <v>1785.7676016346877</v>
      </c>
      <c r="M16" s="11">
        <f t="shared" si="4"/>
        <v>6718.8272746586872</v>
      </c>
      <c r="N16" s="12">
        <f>'[1]В.Фосня '!N16+[1]В.Чернігівка!N16+[1]В.Хайча!N16+'[1]Гладковичі '!N16+[1]Гошів!N16+[1]Лучанки!N16+[1]Листвин!N16+[1]Можари!N16+[1]Овруч1!N16+[1]Ігнатпіль!N16+[1]Прилуки!N16+[1]Черепин!N16+[1]Піщаниця!N16+[1]Покалів!N16+[1]Кирдани!N16+[1]Словечно!N16+[1]Тхорин!N16+[1]Шоломки!N16+'[1]Сл-Шоломк.'!N16+[1]Бондари!N16+[1]Велідники!N16+[1]Заріччя!N16+[1]Норинськ!N16+'[1]Перш.ДНЗ №2'!N16+'[1]Перш.ДНЗ №1'!N16+'[1]ДНЗ №10'!N16+'[1]ДНЗ №8'!N16+'[1]ДНЗ №6'!N16+[1]Селезівка!N16+'[1]ДНЗ №5'!N16+'[1]ДНЗ №4'!N16+'[1]ДНЗ №2'!N16+'[1]ДНЗ №1'!N16+[1]Бігунь!N16</f>
        <v>16133.066645952007</v>
      </c>
      <c r="O16" s="12">
        <f>'[1]В.Фосня '!O16+[1]В.Чернігівка!O16+[1]В.Хайча!O16+'[1]Гладковичі '!O16+[1]Гошів!O16+[1]Лучанки!O16+[1]Листвин!O16+[1]Можари!O16+[1]Овруч1!O16+[1]Ігнатпіль!O16+[1]Прилуки!O16+[1]Черепин!O16+[1]Піщаниця!O16+[1]Покалів!O16+[1]Кирдани!O16+[1]Словечно!O16+[1]Тхорин!O16+[1]Шоломки!O16+'[1]Сл-Шоломк.'!O16+[1]Бондари!O16+[1]Велідники!O16+[1]Заріччя!O16+[1]Норинськ!O16+'[1]Перш.ДНЗ №2'!O16+'[1]Перш.ДНЗ №1'!O16+'[1]ДНЗ №10'!O16+'[1]ДНЗ №8'!O16+'[1]ДНЗ №6'!O16+[1]Селезівка!O16+'[1]ДНЗ №5'!O16+'[1]ДНЗ №4'!O16+'[1]ДНЗ №2'!O16+'[1]ДНЗ №1'!O16+[1]Бігунь!O16</f>
        <v>0</v>
      </c>
      <c r="P16" s="12">
        <f>'[1]В.Фосня '!P16+[1]В.Чернігівка!P16+[1]В.Хайча!P16+'[1]Гладковичі '!P16+[1]Гошів!P16+[1]Лучанки!P16+[1]Листвин!P16+[1]Можари!P16+[1]Овруч1!P16+[1]Ігнатпіль!P16+[1]Прилуки!P16+[1]Черепин!P16+[1]Піщаниця!P16+[1]Покалів!P16+[1]Кирдани!P16+[1]Словечно!P16+[1]Тхорин!P16+[1]Шоломки!P16+'[1]Сл-Шоломк.'!P16+[1]Бондари!P16+[1]Велідники!P16+[1]Заріччя!P16+[1]Норинськ!P16+'[1]Перш.ДНЗ №2'!P16+'[1]Перш.ДНЗ №1'!P16+'[1]ДНЗ №10'!P16+'[1]ДНЗ №8'!P16+'[1]ДНЗ №6'!P16+[1]Селезівка!P16+'[1]ДНЗ №5'!P16+'[1]ДНЗ №4'!P16+'[1]ДНЗ №2'!P16+'[1]ДНЗ №1'!P16+[1]Бігунь!P16</f>
        <v>11.4</v>
      </c>
      <c r="Q16" s="12">
        <f>'[1]В.Фосня '!Q16+[1]В.Чернігівка!Q16+[1]В.Хайча!Q16+'[1]Гладковичі '!Q16+[1]Гошів!Q16+[1]Лучанки!Q16+[1]Листвин!Q16+[1]Можари!Q16+[1]Овруч1!Q16+[1]Ігнатпіль!Q16+[1]Прилуки!Q16+[1]Черепин!Q16+[1]Піщаниця!Q16+[1]Покалів!Q16+[1]Кирдани!Q16+[1]Словечно!Q16+[1]Тхорин!Q16+[1]Шоломки!Q16+'[1]Сл-Шоломк.'!Q16+[1]Бондари!Q16+[1]Велідники!Q16+[1]Заріччя!Q16+[1]Норинськ!Q16+'[1]Перш.ДНЗ №2'!Q16+'[1]Перш.ДНЗ №1'!Q16+'[1]ДНЗ №10'!Q16+'[1]ДНЗ №8'!Q16+'[1]ДНЗ №6'!Q16+[1]Селезівка!Q16+'[1]ДНЗ №5'!Q16+'[1]ДНЗ №4'!Q16+'[1]ДНЗ №2'!Q16+'[1]ДНЗ №1'!Q16+[1]Бігунь!Q16</f>
        <v>30488</v>
      </c>
      <c r="R16" s="12">
        <f>'[1]В.Фосня '!R16+[1]В.Чернігівка!R16+[1]В.Хайча!R16+'[1]Гладковичі '!R16+[1]Гошів!R16+[1]Лучанки!R16+[1]Листвин!R16+[1]Можари!R16+[1]Овруч1!R16+[1]Ігнатпіль!R16+[1]Прилуки!R16+[1]Черепин!R16+[1]Піщаниця!R16+[1]Покалів!R16+[1]Кирдани!R16+[1]Словечно!R16+[1]Тхорин!R16+[1]Шоломки!R16+'[1]Сл-Шоломк.'!R16+[1]Бондари!R16+[1]Велідники!R16+[1]Заріччя!R16+[1]Норинськ!R16+'[1]Перш.ДНЗ №2'!R16+'[1]Перш.ДНЗ №1'!R16+'[1]ДНЗ №10'!R16+'[1]ДНЗ №8'!R16+'[1]ДНЗ №6'!R16+[1]Селезівка!R16+'[1]ДНЗ №5'!R16+'[1]ДНЗ №4'!R16+'[1]ДНЗ №2'!R16+'[1]ДНЗ №1'!R16+[1]Бігунь!R16</f>
        <v>29177.3</v>
      </c>
      <c r="S16" s="12">
        <f>'[1]В.Фосня '!S16+[1]В.Чернігівка!S16+[1]В.Хайча!S16+'[1]Гладковичі '!S16+[1]Гошів!S16+[1]Лучанки!S16+[1]Листвин!S16+[1]Можари!S16+[1]Овруч1!S16+[1]Ігнатпіль!S16+[1]Прилуки!S16+[1]Черепин!S16+[1]Піщаниця!S16+[1]Покалів!S16+[1]Кирдани!S16+[1]Словечно!S16+[1]Тхорин!S16+[1]Шоломки!S16+'[1]Сл-Шоломк.'!S16+[1]Бондари!S16+[1]Велідники!S16+[1]Заріччя!S16+[1]Норинськ!S16+'[1]Перш.ДНЗ №2'!S16+'[1]Перш.ДНЗ №1'!S16+'[1]ДНЗ №10'!S16+'[1]ДНЗ №8'!S16+'[1]ДНЗ №6'!S16+[1]Селезівка!S16+'[1]ДНЗ №5'!S16+'[1]ДНЗ №4'!S16+'[1]ДНЗ №2'!S16+'[1]ДНЗ №1'!S16+[1]Бігунь!S16</f>
        <v>138.01</v>
      </c>
      <c r="T16" s="12">
        <f>'[1]В.Фосня '!T16+[1]В.Чернігівка!T16+[1]В.Хайча!T16+'[1]Гладковичі '!T16+[1]Гошів!T16+[1]Лучанки!T16+[1]Листвин!T16+[1]Можари!T16+[1]Овруч1!T16+[1]Ігнатпіль!T16+[1]Прилуки!T16+[1]Черепин!T16+[1]Піщаниця!T16+[1]Покалів!T16+[1]Кирдани!T16+[1]Словечно!T16+[1]Тхорин!T16+[1]Шоломки!T16+'[1]Сл-Шоломк.'!T16+[1]Бондари!T16+[1]Велідники!T16+[1]Заріччя!T16+[1]Норинськ!T16+'[1]Перш.ДНЗ №2'!T16+'[1]Перш.ДНЗ №1'!T16+'[1]ДНЗ №10'!T16+'[1]ДНЗ №8'!T16+'[1]ДНЗ №6'!T16+[1]Селезівка!T16+'[1]ДНЗ №5'!T16+'[1]ДНЗ №4'!T16+'[1]ДНЗ №2'!T16+'[1]ДНЗ №1'!T16+[1]Бігунь!T16</f>
        <v>2575.7199999999998</v>
      </c>
      <c r="U16" s="12">
        <f>'[1]В.Фосня '!U16+[1]В.Чернігівка!U16+[1]В.Хайча!U16+'[1]Гладковичі '!U16+[1]Гошів!U16+[1]Лучанки!U16+[1]Листвин!U16+[1]Можари!U16+[1]Овруч1!U16+[1]Ігнатпіль!U16+[1]Прилуки!U16+[1]Черепин!U16+[1]Піщаниця!U16+[1]Покалів!U16+[1]Кирдани!U16+[1]Словечно!U16+[1]Тхорин!U16+[1]Шоломки!U16+'[1]Сл-Шоломк.'!U16+[1]Бондари!U16+[1]Велідники!U16+[1]Заріччя!U16+[1]Норинськ!U16+'[1]Перш.ДНЗ №2'!U16+'[1]Перш.ДНЗ №1'!U16+'[1]ДНЗ №10'!U16+'[1]ДНЗ №8'!U16+'[1]ДНЗ №6'!U16+[1]Селезівка!U16+'[1]ДНЗ №5'!U16+'[1]ДНЗ №4'!U16+'[1]ДНЗ №2'!U16+'[1]ДНЗ №1'!U16+[1]Бігунь!U16</f>
        <v>3544.1800000000003</v>
      </c>
      <c r="V16" s="12">
        <f>'[1]В.Фосня '!V16+[1]В.Чернігівка!V16+[1]В.Хайча!V16+'[1]Гладковичі '!V16+[1]Гошів!V16+[1]Лучанки!V16+[1]Листвин!V16+[1]Можари!V16+[1]Овруч1!V16+[1]Ігнатпіль!V16+[1]Прилуки!V16+[1]Черепин!V16+[1]Піщаниця!V16+[1]Покалів!V16+[1]Кирдани!V16+[1]Словечно!V16+[1]Тхорин!V16+[1]Шоломки!V16+'[1]Сл-Шоломк.'!V16+[1]Бондари!V16+[1]Велідники!V16+[1]Заріччя!V16+[1]Норинськ!V16+'[1]Перш.ДНЗ №2'!V16+'[1]Перш.ДНЗ №1'!V16+'[1]ДНЗ №10'!V16+'[1]ДНЗ №8'!V16+'[1]ДНЗ №6'!V16+[1]Селезівка!V16+'[1]ДНЗ №5'!V16+'[1]ДНЗ №4'!V16+'[1]ДНЗ №2'!V16+'[1]ДНЗ №1'!V16+[1]Бігунь!V16</f>
        <v>0</v>
      </c>
      <c r="W16" s="12">
        <f>'[1]В.Фосня '!W16+[1]В.Чернігівка!W16+[1]В.Хайча!W16+'[1]Гладковичі '!W16+[1]Гошів!W16+[1]Лучанки!W16+[1]Листвин!W16+[1]Можари!W16+[1]Овруч1!W16+[1]Ігнатпіль!W16+[1]Прилуки!W16+[1]Черепин!W16+[1]Піщаниця!W16+[1]Покалів!W16+[1]Кирдани!W16+[1]Словечно!W16+[1]Тхорин!W16+[1]Шоломки!W16+'[1]Сл-Шоломк.'!W16+[1]Бондари!W16+[1]Велідники!W16+[1]Заріччя!W16+[1]Норинськ!W16+'[1]Перш.ДНЗ №2'!W16+'[1]Перш.ДНЗ №1'!W16+'[1]ДНЗ №10'!W16+'[1]ДНЗ №8'!W16+'[1]ДНЗ №6'!W16+[1]Селезівка!W16+'[1]ДНЗ №5'!W16+'[1]ДНЗ №4'!W16+'[1]ДНЗ №2'!W16+'[1]ДНЗ №1'!W16+[1]Бігунь!W16</f>
        <v>0</v>
      </c>
      <c r="X16" s="12">
        <f>'[1]В.Фосня '!X16+[1]В.Чернігівка!X16+[1]В.Хайча!X16+'[1]Гладковичі '!X16+[1]Гошів!X16+[1]Лучанки!X16+[1]Листвин!X16+[1]Можари!X16+[1]Овруч1!X16+[1]Ігнатпіль!X16+[1]Прилуки!X16+[1]Черепин!X16+[1]Піщаниця!X16+[1]Покалів!X16+[1]Кирдани!X16+[1]Словечно!X16+[1]Тхорин!X16+[1]Шоломки!X16+'[1]Сл-Шоломк.'!X16+[1]Бондари!X16+[1]Велідники!X16+[1]Заріччя!X16+[1]Норинськ!X16+'[1]Перш.ДНЗ №2'!X16+'[1]Перш.ДНЗ №1'!X16+'[1]ДНЗ №10'!X16+'[1]ДНЗ №8'!X16+'[1]ДНЗ №6'!X16+[1]Селезівка!X16+'[1]ДНЗ №5'!X16+'[1]ДНЗ №4'!X16+'[1]ДНЗ №2'!X16+'[1]ДНЗ №1'!X16+[1]Бігунь!X16</f>
        <v>607.79999999999995</v>
      </c>
      <c r="Y16" s="12">
        <f>'[1]В.Фосня '!Y16+[1]В.Чернігівка!Y16+[1]В.Хайча!Y16+'[1]Гладковичі '!Y16+[1]Гошів!Y16+[1]Лучанки!Y16+[1]Листвин!Y16+[1]Можари!Y16+[1]Овруч1!Y16+[1]Ігнатпіль!Y16+[1]Прилуки!Y16+[1]Черепин!Y16+[1]Піщаниця!Y16+[1]Покалів!Y16+[1]Кирдани!Y16+[1]Словечно!Y16+[1]Тхорин!Y16+[1]Шоломки!Y16+'[1]Сл-Шоломк.'!Y16+[1]Бондари!Y16+[1]Велідники!Y16+[1]Заріччя!Y16+[1]Норинськ!Y16+'[1]Перш.ДНЗ №2'!Y16+'[1]Перш.ДНЗ №1'!Y16+'[1]ДНЗ №10'!Y16+'[1]ДНЗ №8'!Y16+'[1]ДНЗ №6'!Y16+[1]Селезівка!Y16+'[1]ДНЗ №5'!Y16+'[1]ДНЗ №4'!Y16+'[1]ДНЗ №2'!Y16+'[1]ДНЗ №1'!Y16+[1]Бігунь!Y16</f>
        <v>0</v>
      </c>
      <c r="Z16" s="12">
        <f>'[1]В.Фосня '!Z16+[1]В.Чернігівка!Z16+[1]В.Хайча!Z16+'[1]Гладковичі '!Z16+[1]Гошів!Z16+[1]Лучанки!Z16+[1]Листвин!Z16+[1]Можари!Z16+[1]Овруч1!Z16+[1]Ігнатпіль!Z16+[1]Прилуки!Z16+[1]Черепин!Z16+[1]Піщаниця!Z16+[1]Покалів!Z16+[1]Кирдани!Z16+[1]Словечно!Z16+[1]Тхорин!Z16+[1]Шоломки!Z16+'[1]Сл-Шоломк.'!Z16+[1]Бондари!Z16+[1]Велідники!Z16+[1]Заріччя!Z16+[1]Норинськ!Z16+'[1]Перш.ДНЗ №2'!Z16+'[1]Перш.ДНЗ №1'!Z16+'[1]ДНЗ №10'!Z16+'[1]ДНЗ №8'!Z16+'[1]ДНЗ №6'!Z16+[1]Селезівка!Z16+'[1]ДНЗ №5'!Z16+'[1]ДНЗ №4'!Z16+'[1]ДНЗ №2'!Z16+'[1]ДНЗ №1'!Z16+[1]Бігунь!Z16</f>
        <v>291.2</v>
      </c>
      <c r="AA16" s="12">
        <f>'[1]В.Фосня '!AA16+[1]В.Чернігівка!AA16+[1]В.Хайча!AA16+'[1]Гладковичі '!AA16+[1]Гошів!AA16+[1]Лучанки!AA16+[1]Листвин!AA16+[1]Можари!AA16+[1]Овруч1!AA16+[1]Ігнатпіль!AA16+[1]Прилуки!AA16+[1]Черепин!AA16+[1]Піщаниця!AA16+[1]Покалів!AA16+[1]Кирдани!AA16+[1]Словечно!AA16+[1]Тхорин!AA16+[1]Шоломки!AA16+'[1]Сл-Шоломк.'!AA16+[1]Бондари!AA16+[1]Велідники!AA16+[1]Заріччя!AA16+[1]Норинськ!AA16+'[1]Перш.ДНЗ №2'!AA16+'[1]Перш.ДНЗ №1'!AA16+'[1]ДНЗ №10'!AA16+'[1]ДНЗ №8'!AA16+'[1]ДНЗ №6'!AA16+[1]Селезівка!AA16+'[1]ДНЗ №5'!AA16+'[1]ДНЗ №4'!AA16+'[1]ДНЗ №2'!AA16+'[1]ДНЗ №1'!AA16+[1]Бігунь!AA16</f>
        <v>4003.76</v>
      </c>
      <c r="AB16" s="12">
        <f>'[1]В.Фосня '!AB16+[1]В.Чернігівка!AB16+[1]В.Хайча!AB16+'[1]Гладковичі '!AB16+[1]Гошів!AB16+[1]Лучанки!AB16+[1]Листвин!AB16+[1]Можари!AB16+[1]Овруч1!AB16+[1]Ігнатпіль!AB16+[1]Прилуки!AB16+[1]Черепин!AB16+[1]Піщаниця!AB16+[1]Покалів!AB16+[1]Кирдани!AB16+[1]Словечно!AB16+[1]Тхорин!AB16+[1]Шоломки!AB16+'[1]Сл-Шоломк.'!AB16+[1]Бондари!AB16+[1]Велідники!AB16+[1]Заріччя!AB16+[1]Норинськ!AB16+'[1]Перш.ДНЗ №2'!AB16+'[1]Перш.ДНЗ №1'!AB16+'[1]ДНЗ №10'!AB16+'[1]ДНЗ №8'!AB16+'[1]ДНЗ №6'!AB16+[1]Селезівка!AB16+'[1]ДНЗ №5'!AB16+'[1]ДНЗ №4'!AB16+'[1]ДНЗ №2'!AB16+'[1]ДНЗ №1'!AB16+[1]Бігунь!AB16</f>
        <v>0</v>
      </c>
      <c r="AC16" s="12">
        <f>'[1]В.Фосня '!AC16+[1]В.Чернігівка!AC16+[1]В.Хайча!AC16+'[1]Гладковичі '!AC16+[1]Гошів!AC16+[1]Лучанки!AC16+[1]Листвин!AC16+[1]Можари!AC16+[1]Овруч1!AC16+[1]Ігнатпіль!AC16+[1]Прилуки!AC16+[1]Черепин!AC16+[1]Піщаниця!AC16+[1]Покалів!AC16+[1]Кирдани!AC16+[1]Словечно!AC16+[1]Тхорин!AC16+[1]Шоломки!AC16+'[1]Сл-Шоломк.'!AC16+[1]Бондари!AC16+[1]Велідники!AC16+[1]Заріччя!AC16+[1]Норинськ!AC16+'[1]Перш.ДНЗ №2'!AC16+'[1]Перш.ДНЗ №1'!AC16+'[1]ДНЗ №10'!AC16+'[1]ДНЗ №8'!AC16+'[1]ДНЗ №6'!AC16+[1]Селезівка!AC16+'[1]ДНЗ №5'!AC16+'[1]ДНЗ №4'!AC16+'[1]ДНЗ №2'!AC16+'[1]ДНЗ №1'!AC16+[1]Бігунь!AC16</f>
        <v>44765.549999999996</v>
      </c>
      <c r="AD16" s="12"/>
      <c r="AE16" s="12"/>
    </row>
    <row r="17" spans="1:31" x14ac:dyDescent="0.25">
      <c r="A17" s="34"/>
      <c r="B17" s="8" t="s">
        <v>46</v>
      </c>
      <c r="C17" s="9">
        <f t="shared" si="5"/>
        <v>269386.06883322523</v>
      </c>
      <c r="D17" s="8">
        <v>112.54</v>
      </c>
      <c r="E17" s="10">
        <f>1.82*E8</f>
        <v>1217.5800000000002</v>
      </c>
      <c r="F17" s="11">
        <f t="shared" si="0"/>
        <v>1644.3174384000004</v>
      </c>
      <c r="G17" s="11">
        <v>36</v>
      </c>
      <c r="H17" s="11">
        <f t="shared" si="1"/>
        <v>591.9542778240002</v>
      </c>
      <c r="I17" s="11">
        <v>274.2</v>
      </c>
      <c r="J17" s="11">
        <v>96.2</v>
      </c>
      <c r="K17" s="11">
        <f t="shared" si="2"/>
        <v>2606.6717162240002</v>
      </c>
      <c r="L17" s="11">
        <f t="shared" si="3"/>
        <v>943.61516127308801</v>
      </c>
      <c r="M17" s="11">
        <f t="shared" si="4"/>
        <v>3550.2868774970884</v>
      </c>
      <c r="N17" s="12">
        <f>'[1]В.Фосня '!N17+[1]В.Чернігівка!N17+[1]В.Хайча!N17+'[1]Гладковичі '!N17+[1]Гошів!N17+[1]Лучанки!N17+[1]Листвин!N17+[1]Можари!N17+[1]Овруч1!N17+[1]Ігнатпіль!N17+[1]Прилуки!N17+[1]Черепин!N17+[1]Піщаниця!N17+[1]Покалів!N17+[1]Кирдани!N17+[1]Словечно!N17+[1]Тхорин!N17+[1]Шоломки!N17+'[1]Сл-Шоломк.'!N17+[1]Бондари!N17+[1]Велідники!N17+[1]Заріччя!N17+[1]Норинськ!N17+'[1]Перш.ДНЗ №2'!N17+'[1]Перш.ДНЗ №1'!N17+'[1]ДНЗ №10'!N17+'[1]ДНЗ №8'!N17+'[1]ДНЗ №6'!N17+[1]Селезівка!N17+'[1]ДНЗ №5'!N17+'[1]ДНЗ №4'!N17+'[1]ДНЗ №2'!N17+'[1]ДНЗ №1'!N17+[1]Бігунь!N17</f>
        <v>73269.763833225195</v>
      </c>
      <c r="O17" s="12">
        <f>'[1]В.Фосня '!O17+[1]В.Чернігівка!O17+[1]В.Хайча!O17+'[1]Гладковичі '!O17+[1]Гошів!O17+[1]Лучанки!O17+[1]Листвин!O17+[1]Можари!O17+[1]Овруч1!O17+[1]Ігнатпіль!O17+[1]Прилуки!O17+[1]Черепин!O17+[1]Піщаниця!O17+[1]Покалів!O17+[1]Кирдани!O17+[1]Словечно!O17+[1]Тхорин!O17+[1]Шоломки!O17+'[1]Сл-Шоломк.'!O17+[1]Бондари!O17+[1]Велідники!O17+[1]Заріччя!O17+[1]Норинськ!O17+'[1]Перш.ДНЗ №2'!O17+'[1]Перш.ДНЗ №1'!O17+'[1]ДНЗ №10'!O17+'[1]ДНЗ №8'!O17+'[1]ДНЗ №6'!O17+[1]Селезівка!O17+'[1]ДНЗ №5'!O17+'[1]ДНЗ №4'!O17+'[1]ДНЗ №2'!O17+'[1]ДНЗ №1'!O17+[1]Бігунь!O17</f>
        <v>0</v>
      </c>
      <c r="P17" s="12">
        <f>'[1]В.Фосня '!P17+[1]В.Чернігівка!P17+[1]В.Хайча!P17+'[1]Гладковичі '!P17+[1]Гошів!P17+[1]Лучанки!P17+[1]Листвин!P17+[1]Можари!P17+[1]Овруч1!P17+[1]Ігнатпіль!P17+[1]Прилуки!P17+[1]Черепин!P17+[1]Піщаниця!P17+[1]Покалів!P17+[1]Кирдани!P17+[1]Словечно!P17+[1]Тхорин!P17+[1]Шоломки!P17+'[1]Сл-Шоломк.'!P17+[1]Бондари!P17+[1]Велідники!P17+[1]Заріччя!P17+[1]Норинськ!P17+'[1]Перш.ДНЗ №2'!P17+'[1]Перш.ДНЗ №1'!P17+'[1]ДНЗ №10'!P17+'[1]ДНЗ №8'!P17+'[1]ДНЗ №6'!P17+[1]Селезівка!P17+'[1]ДНЗ №5'!P17+'[1]ДНЗ №4'!P17+'[1]ДНЗ №2'!P17+'[1]ДНЗ №1'!P17+[1]Бігунь!P17</f>
        <v>21.225000000000001</v>
      </c>
      <c r="Q17" s="12">
        <f>'[1]В.Фосня '!Q17+[1]В.Чернігівка!Q17+[1]В.Хайча!Q17+'[1]Гладковичі '!Q17+[1]Гошів!Q17+[1]Лучанки!Q17+[1]Листвин!Q17+[1]Можари!Q17+[1]Овруч1!Q17+[1]Ігнатпіль!Q17+[1]Прилуки!Q17+[1]Черепин!Q17+[1]Піщаниця!Q17+[1]Покалів!Q17+[1]Кирдани!Q17+[1]Словечно!Q17+[1]Тхорин!Q17+[1]Шоломки!Q17+'[1]Сл-Шоломк.'!Q17+[1]Бондари!Q17+[1]Велідники!Q17+[1]Заріччя!Q17+[1]Норинськ!Q17+'[1]Перш.ДНЗ №2'!Q17+'[1]Перш.ДНЗ №1'!Q17+'[1]ДНЗ №10'!Q17+'[1]ДНЗ №8'!Q17+'[1]ДНЗ №6'!Q17+[1]Селезівка!Q17+'[1]ДНЗ №5'!Q17+'[1]ДНЗ №4'!Q17+'[1]ДНЗ №2'!Q17+'[1]ДНЗ №1'!Q17+[1]Бігунь!Q17</f>
        <v>41352</v>
      </c>
      <c r="R17" s="12">
        <f>'[1]В.Фосня '!R17+[1]В.Чернігівка!R17+[1]В.Хайча!R17+'[1]Гладковичі '!R17+[1]Гошів!R17+[1]Лучанки!R17+[1]Листвин!R17+[1]Можари!R17+[1]Овруч1!R17+[1]Ігнатпіль!R17+[1]Прилуки!R17+[1]Черепин!R17+[1]Піщаниця!R17+[1]Покалів!R17+[1]Кирдани!R17+[1]Словечно!R17+[1]Тхорин!R17+[1]Шоломки!R17+'[1]Сл-Шоломк.'!R17+[1]Бондари!R17+[1]Велідники!R17+[1]Заріччя!R17+[1]Норинськ!R17+'[1]Перш.ДНЗ №2'!R17+'[1]Перш.ДНЗ №1'!R17+'[1]ДНЗ №10'!R17+'[1]ДНЗ №8'!R17+'[1]ДНЗ №6'!R17+[1]Селезівка!R17+'[1]ДНЗ №5'!R17+'[1]ДНЗ №4'!R17+'[1]ДНЗ №2'!R17+'[1]ДНЗ №1'!R17+[1]Бігунь!R17</f>
        <v>52956.88</v>
      </c>
      <c r="S17" s="12">
        <f>'[1]В.Фосня '!S17+[1]В.Чернігівка!S17+[1]В.Хайча!S17+'[1]Гладковичі '!S17+[1]Гошів!S17+[1]Лучанки!S17+[1]Листвин!S17+[1]Можари!S17+[1]Овруч1!S17+[1]Ігнатпіль!S17+[1]Прилуки!S17+[1]Черепин!S17+[1]Піщаниця!S17+[1]Покалів!S17+[1]Кирдани!S17+[1]Словечно!S17+[1]Тхорин!S17+[1]Шоломки!S17+'[1]Сл-Шоломк.'!S17+[1]Бондари!S17+[1]Велідники!S17+[1]Заріччя!S17+[1]Норинськ!S17+'[1]Перш.ДНЗ №2'!S17+'[1]Перш.ДНЗ №1'!S17+'[1]ДНЗ №10'!S17+'[1]ДНЗ №8'!S17+'[1]ДНЗ №6'!S17+[1]Селезівка!S17+'[1]ДНЗ №5'!S17+'[1]ДНЗ №4'!S17+'[1]ДНЗ №2'!S17+'[1]ДНЗ №1'!S17+[1]Бігунь!S17</f>
        <v>315.2</v>
      </c>
      <c r="T17" s="12">
        <f>'[1]В.Фосня '!T17+[1]В.Чернігівка!T17+[1]В.Хайча!T17+'[1]Гладковичі '!T17+[1]Гошів!T17+[1]Лучанки!T17+[1]Листвин!T17+[1]Можари!T17+[1]Овруч1!T17+[1]Ігнатпіль!T17+[1]Прилуки!T17+[1]Черепин!T17+[1]Піщаниця!T17+[1]Покалів!T17+[1]Кирдани!T17+[1]Словечно!T17+[1]Тхорин!T17+[1]Шоломки!T17+'[1]Сл-Шоломк.'!T17+[1]Бондари!T17+[1]Велідники!T17+[1]Заріччя!T17+[1]Норинськ!T17+'[1]Перш.ДНЗ №2'!T17+'[1]Перш.ДНЗ №1'!T17+'[1]ДНЗ №10'!T17+'[1]ДНЗ №8'!T17+'[1]ДНЗ №6'!T17+[1]Селезівка!T17+'[1]ДНЗ №5'!T17+'[1]ДНЗ №4'!T17+'[1]ДНЗ №2'!T17+'[1]ДНЗ №1'!T17+[1]Бігунь!T17</f>
        <v>6606.67</v>
      </c>
      <c r="U17" s="12">
        <f>'[1]В.Фосня '!U17+[1]В.Чернігівка!U17+[1]В.Хайча!U17+'[1]Гладковичі '!U17+[1]Гошів!U17+[1]Лучанки!U17+[1]Листвин!U17+[1]Можари!U17+[1]Овруч1!U17+[1]Ігнатпіль!U17+[1]Прилуки!U17+[1]Черепин!U17+[1]Піщаниця!U17+[1]Покалів!U17+[1]Кирдани!U17+[1]Словечно!U17+[1]Тхорин!U17+[1]Шоломки!U17+'[1]Сл-Шоломк.'!U17+[1]Бондари!U17+[1]Велідники!U17+[1]Заріччя!U17+[1]Норинськ!U17+'[1]Перш.ДНЗ №2'!U17+'[1]Перш.ДНЗ №1'!U17+'[1]ДНЗ №10'!U17+'[1]ДНЗ №8'!U17+'[1]ДНЗ №6'!U17+[1]Селезівка!U17+'[1]ДНЗ №5'!U17+'[1]ДНЗ №4'!U17+'[1]ДНЗ №2'!U17+'[1]ДНЗ №1'!U17+[1]Бігунь!U17</f>
        <v>7130.06</v>
      </c>
      <c r="V17" s="12">
        <f>'[1]В.Фосня '!V17+[1]В.Чернігівка!V17+[1]В.Хайча!V17+'[1]Гладковичі '!V17+[1]Гошів!V17+[1]Лучанки!V17+[1]Листвин!V17+[1]Можари!V17+[1]Овруч1!V17+[1]Ігнатпіль!V17+[1]Прилуки!V17+[1]Черепин!V17+[1]Піщаниця!V17+[1]Покалів!V17+[1]Кирдани!V17+[1]Словечно!V17+[1]Тхорин!V17+[1]Шоломки!V17+'[1]Сл-Шоломк.'!V17+[1]Бондари!V17+[1]Велідники!V17+[1]Заріччя!V17+[1]Норинськ!V17+'[1]Перш.ДНЗ №2'!V17+'[1]Перш.ДНЗ №1'!V17+'[1]ДНЗ №10'!V17+'[1]ДНЗ №8'!V17+'[1]ДНЗ №6'!V17+[1]Селезівка!V17+'[1]ДНЗ №5'!V17+'[1]ДНЗ №4'!V17+'[1]ДНЗ №2'!V17+'[1]ДНЗ №1'!V17+[1]Бігунь!V17</f>
        <v>0</v>
      </c>
      <c r="W17" s="12">
        <f>'[1]В.Фосня '!W17+[1]В.Чернігівка!W17+[1]В.Хайча!W17+'[1]Гладковичі '!W17+[1]Гошів!W17+[1]Лучанки!W17+[1]Листвин!W17+[1]Можари!W17+[1]Овруч1!W17+[1]Ігнатпіль!W17+[1]Прилуки!W17+[1]Черепин!W17+[1]Піщаниця!W17+[1]Покалів!W17+[1]Кирдани!W17+[1]Словечно!W17+[1]Тхорин!W17+[1]Шоломки!W17+'[1]Сл-Шоломк.'!W17+[1]Бондари!W17+[1]Велідники!W17+[1]Заріччя!W17+[1]Норинськ!W17+'[1]Перш.ДНЗ №2'!W17+'[1]Перш.ДНЗ №1'!W17+'[1]ДНЗ №10'!W17+'[1]ДНЗ №8'!W17+'[1]ДНЗ №6'!W17+[1]Селезівка!W17+'[1]ДНЗ №5'!W17+'[1]ДНЗ №4'!W17+'[1]ДНЗ №2'!W17+'[1]ДНЗ №1'!W17+[1]Бігунь!W17</f>
        <v>0</v>
      </c>
      <c r="X17" s="12">
        <f>'[1]В.Фосня '!X17+[1]В.Чернігівка!X17+[1]В.Хайча!X17+'[1]Гладковичі '!X17+[1]Гошів!X17+[1]Лучанки!X17+[1]Листвин!X17+[1]Можари!X17+[1]Овруч1!X17+[1]Ігнатпіль!X17+[1]Прилуки!X17+[1]Черепин!X17+[1]Піщаниця!X17+[1]Покалів!X17+[1]Кирдани!X17+[1]Словечно!X17+[1]Тхорин!X17+[1]Шоломки!X17+'[1]Сл-Шоломк.'!X17+[1]Бондари!X17+[1]Велідники!X17+[1]Заріччя!X17+[1]Норинськ!X17+'[1]Перш.ДНЗ №2'!X17+'[1]Перш.ДНЗ №1'!X17+'[1]ДНЗ №10'!X17+'[1]ДНЗ №8'!X17+'[1]ДНЗ №6'!X17+[1]Селезівка!X17+'[1]ДНЗ №5'!X17+'[1]ДНЗ №4'!X17+'[1]ДНЗ №2'!X17+'[1]ДНЗ №1'!X17+[1]Бігунь!X17</f>
        <v>438.6</v>
      </c>
      <c r="Y17" s="12">
        <f>'[1]В.Фосня '!Y17+[1]В.Чернігівка!Y17+[1]В.Хайча!Y17+'[1]Гладковичі '!Y17+[1]Гошів!Y17+[1]Лучанки!Y17+[1]Листвин!Y17+[1]Можари!Y17+[1]Овруч1!Y17+[1]Ігнатпіль!Y17+[1]Прилуки!Y17+[1]Черепин!Y17+[1]Піщаниця!Y17+[1]Покалів!Y17+[1]Кирдани!Y17+[1]Словечно!Y17+[1]Тхорин!Y17+[1]Шоломки!Y17+'[1]Сл-Шоломк.'!Y17+[1]Бондари!Y17+[1]Велідники!Y17+[1]Заріччя!Y17+[1]Норинськ!Y17+'[1]Перш.ДНЗ №2'!Y17+'[1]Перш.ДНЗ №1'!Y17+'[1]ДНЗ №10'!Y17+'[1]ДНЗ №8'!Y17+'[1]ДНЗ №6'!Y17+[1]Селезівка!Y17+'[1]ДНЗ №5'!Y17+'[1]ДНЗ №4'!Y17+'[1]ДНЗ №2'!Y17+'[1]ДНЗ №1'!Y17+[1]Бігунь!Y17</f>
        <v>0</v>
      </c>
      <c r="Z17" s="12">
        <f>'[1]В.Фосня '!Z17+[1]В.Чернігівка!Z17+[1]В.Хайча!Z17+'[1]Гладковичі '!Z17+[1]Гошів!Z17+[1]Лучанки!Z17+[1]Листвин!Z17+[1]Можари!Z17+[1]Овруч1!Z17+[1]Ігнатпіль!Z17+[1]Прилуки!Z17+[1]Черепин!Z17+[1]Піщаниця!Z17+[1]Покалів!Z17+[1]Кирдани!Z17+[1]Словечно!Z17+[1]Тхорин!Z17+[1]Шоломки!Z17+'[1]Сл-Шоломк.'!Z17+[1]Бондари!Z17+[1]Велідники!Z17+[1]Заріччя!Z17+[1]Норинськ!Z17+'[1]Перш.ДНЗ №2'!Z17+'[1]Перш.ДНЗ №1'!Z17+'[1]ДНЗ №10'!Z17+'[1]ДНЗ №8'!Z17+'[1]ДНЗ №6'!Z17+[1]Селезівка!Z17+'[1]ДНЗ №5'!Z17+'[1]ДНЗ №4'!Z17+'[1]ДНЗ №2'!Z17+'[1]ДНЗ №1'!Z17+[1]Бігунь!Z17</f>
        <v>0</v>
      </c>
      <c r="AA17" s="12">
        <f>'[1]В.Фосня '!AA17+[1]В.Чернігівка!AA17+[1]В.Хайча!AA17+'[1]Гладковичі '!AA17+[1]Гошів!AA17+[1]Лучанки!AA17+[1]Листвин!AA17+[1]Можари!AA17+[1]Овруч1!AA17+[1]Ігнатпіль!AA17+[1]Прилуки!AA17+[1]Черепин!AA17+[1]Піщаниця!AA17+[1]Покалів!AA17+[1]Кирдани!AA17+[1]Словечно!AA17+[1]Тхорин!AA17+[1]Шоломки!AA17+'[1]Сл-Шоломк.'!AA17+[1]Бондари!AA17+[1]Велідники!AA17+[1]Заріччя!AA17+[1]Норинськ!AA17+'[1]Перш.ДНЗ №2'!AA17+'[1]Перш.ДНЗ №1'!AA17+'[1]ДНЗ №10'!AA17+'[1]ДНЗ №8'!AA17+'[1]ДНЗ №6'!AA17+[1]Селезівка!AA17+'[1]ДНЗ №5'!AA17+'[1]ДНЗ №4'!AA17+'[1]ДНЗ №2'!AA17+'[1]ДНЗ №1'!AA17+[1]Бігунь!AA17</f>
        <v>9092.0600000000013</v>
      </c>
      <c r="AB17" s="12">
        <f>'[1]В.Фосня '!AB17+[1]В.Чернігівка!AB17+[1]В.Хайча!AB17+'[1]Гладковичі '!AB17+[1]Гошів!AB17+[1]Лучанки!AB17+[1]Листвин!AB17+[1]Можари!AB17+[1]Овруч1!AB17+[1]Ігнатпіль!AB17+[1]Прилуки!AB17+[1]Черепин!AB17+[1]Піщаниця!AB17+[1]Покалів!AB17+[1]Кирдани!AB17+[1]Словечно!AB17+[1]Тхорин!AB17+[1]Шоломки!AB17+'[1]Сл-Шоломк.'!AB17+[1]Бондари!AB17+[1]Велідники!AB17+[1]Заріччя!AB17+[1]Норинськ!AB17+'[1]Перш.ДНЗ №2'!AB17+'[1]Перш.ДНЗ №1'!AB17+'[1]ДНЗ №10'!AB17+'[1]ДНЗ №8'!AB17+'[1]ДНЗ №6'!AB17+[1]Селезівка!AB17+'[1]ДНЗ №5'!AB17+'[1]ДНЗ №4'!AB17+'[1]ДНЗ №2'!AB17+'[1]ДНЗ №1'!AB17+[1]Бігунь!AB17</f>
        <v>0</v>
      </c>
      <c r="AC17" s="12">
        <f>'[1]В.Фосня '!AC17+[1]В.Чернігівка!AC17+[1]В.Хайча!AC17+'[1]Гладковичі '!AC17+[1]Гошів!AC17+[1]Лучанки!AC17+[1]Листвин!AC17+[1]Можари!AC17+[1]Овруч1!AC17+[1]Ігнатпіль!AC17+[1]Прилуки!AC17+[1]Черепин!AC17+[1]Піщаниця!AC17+[1]Покалів!AC17+[1]Кирдани!AC17+[1]Словечно!AC17+[1]Тхорин!AC17+[1]Шоломки!AC17+'[1]Сл-Шоломк.'!AC17+[1]Бондари!AC17+[1]Велідники!AC17+[1]Заріччя!AC17+[1]Норинськ!AC17+'[1]Перш.ДНЗ №2'!AC17+'[1]Перш.ДНЗ №1'!AC17+'[1]ДНЗ №10'!AC17+'[1]ДНЗ №8'!AC17+'[1]ДНЗ №6'!AC17+[1]Селезівка!AC17+'[1]ДНЗ №5'!AC17+'[1]ДНЗ №4'!AC17+'[1]ДНЗ №2'!AC17+'[1]ДНЗ №1'!AC17+[1]Бігунь!AC17</f>
        <v>78203.610000000015</v>
      </c>
      <c r="AD17" s="12"/>
      <c r="AE17" s="12"/>
    </row>
    <row r="18" spans="1:31" x14ac:dyDescent="0.25">
      <c r="A18" s="34"/>
      <c r="B18" s="8" t="s">
        <v>47</v>
      </c>
      <c r="C18" s="9">
        <f t="shared" si="5"/>
        <v>230861.18686373672</v>
      </c>
      <c r="D18" s="8">
        <v>260.04000000000002</v>
      </c>
      <c r="E18" s="10">
        <f>1.97*E8</f>
        <v>1317.93</v>
      </c>
      <c r="F18" s="11">
        <f t="shared" si="0"/>
        <v>4112.5742064000005</v>
      </c>
      <c r="G18" s="11">
        <v>38</v>
      </c>
      <c r="H18" s="11">
        <f t="shared" si="1"/>
        <v>1562.7781984320004</v>
      </c>
      <c r="I18" s="11">
        <v>685.5</v>
      </c>
      <c r="J18" s="11">
        <v>164.7</v>
      </c>
      <c r="K18" s="11">
        <f t="shared" si="2"/>
        <v>6525.5524048320012</v>
      </c>
      <c r="L18" s="11">
        <f t="shared" si="3"/>
        <v>2362.2499705491846</v>
      </c>
      <c r="M18" s="11">
        <f t="shared" si="4"/>
        <v>8887.8023753811867</v>
      </c>
      <c r="N18" s="12">
        <f>'[1]В.Фосня '!N18+[1]В.Чернігівка!N18+[1]В.Хайча!N18+'[1]Гладковичі '!N18+[1]Гошів!N18+[1]Лучанки!N18+[1]Листвин!N18+[1]Можари!N18+[1]Овруч1!N18+[1]Ігнатпіль!N18+[1]Прилуки!N18+[1]Черепин!N18+[1]Піщаниця!N18+[1]Покалів!N18+[1]Кирдани!N18+[1]Словечно!N18+[1]Тхорин!N18+[1]Шоломки!N18+'[1]Сл-Шоломк.'!N18+[1]Бондари!N18+[1]Велідники!N18+[1]Заріччя!N18+[1]Норинськ!N18+'[1]Перш.ДНЗ №2'!N18+'[1]Перш.ДНЗ №1'!N18+'[1]ДНЗ №10'!N18+'[1]ДНЗ №8'!N18+'[1]ДНЗ №6'!N18+[1]Селезівка!N18+'[1]ДНЗ №5'!N18+'[1]ДНЗ №4'!N18+'[1]ДНЗ №2'!N18+'[1]ДНЗ №1'!N18+[1]Бігунь!N18</f>
        <v>222526.78686373669</v>
      </c>
      <c r="O18" s="12">
        <f>'[1]В.Фосня '!O18+[1]В.Чернігівка!O18+[1]В.Хайча!O18+'[1]Гладковичі '!O18+[1]Гошів!O18+[1]Лучанки!O18+[1]Листвин!O18+[1]Можари!O18+[1]Овруч1!O18+[1]Ігнатпіль!O18+[1]Прилуки!O18+[1]Черепин!O18+[1]Піщаниця!O18+[1]Покалів!O18+[1]Кирдани!O18+[1]Словечно!O18+[1]Тхорин!O18+[1]Шоломки!O18+'[1]Сл-Шоломк.'!O18+[1]Бондари!O18+[1]Велідники!O18+[1]Заріччя!O18+[1]Норинськ!O18+'[1]Перш.ДНЗ №2'!O18+'[1]Перш.ДНЗ №1'!O18+'[1]ДНЗ №10'!O18+'[1]ДНЗ №8'!O18+'[1]ДНЗ №6'!O18+[1]Селезівка!O18+'[1]ДНЗ №5'!O18+'[1]ДНЗ №4'!O18+'[1]ДНЗ №2'!O18+'[1]ДНЗ №1'!O18+[1]Бігунь!O18</f>
        <v>0</v>
      </c>
      <c r="P18" s="12">
        <f>'[1]В.Фосня '!P18+[1]В.Чернігівка!P18+[1]В.Хайча!P18+'[1]Гладковичі '!P18+[1]Гошів!P18+[1]Лучанки!P18+[1]Листвин!P18+[1]Можари!P18+[1]Овруч1!P18+[1]Ігнатпіль!P18+[1]Прилуки!P18+[1]Черепин!P18+[1]Піщаниця!P18+[1]Покалів!P18+[1]Кирдани!P18+[1]Словечно!P18+[1]Тхорин!P18+[1]Шоломки!P18+'[1]Сл-Шоломк.'!P18+[1]Бондари!P18+[1]Велідники!P18+[1]Заріччя!P18+[1]Норинськ!P18+'[1]Перш.ДНЗ №2'!P18+'[1]Перш.ДНЗ №1'!P18+'[1]ДНЗ №10'!P18+'[1]ДНЗ №8'!P18+'[1]ДНЗ №6'!P18+[1]Селезівка!P18+'[1]ДНЗ №5'!P18+'[1]ДНЗ №4'!P18+'[1]ДНЗ №2'!P18+'[1]ДНЗ №1'!P18+[1]Бігунь!P18</f>
        <v>1</v>
      </c>
      <c r="Q18" s="12">
        <f>'[1]В.Фосня '!Q18+[1]В.Чернігівка!Q18+[1]В.Хайча!Q18+'[1]Гладковичі '!Q18+[1]Гошів!Q18+[1]Лучанки!Q18+[1]Листвин!Q18+[1]Можари!Q18+[1]Овруч1!Q18+[1]Ігнатпіль!Q18+[1]Прилуки!Q18+[1]Черепин!Q18+[1]Піщаниця!Q18+[1]Покалів!Q18+[1]Кирдани!Q18+[1]Словечно!Q18+[1]Тхорин!Q18+[1]Шоломки!Q18+'[1]Сл-Шоломк.'!Q18+[1]Бондари!Q18+[1]Велідники!Q18+[1]Заріччя!Q18+[1]Норинськ!Q18+'[1]Перш.ДНЗ №2'!Q18+'[1]Перш.ДНЗ №1'!Q18+'[1]ДНЗ №10'!Q18+'[1]ДНЗ №8'!Q18+'[1]ДНЗ №6'!Q18+[1]Селезівка!Q18+'[1]ДНЗ №5'!Q18+'[1]ДНЗ №4'!Q18+'[1]ДНЗ №2'!Q18+'[1]ДНЗ №1'!Q18+[1]Бігунь!Q18</f>
        <v>2193</v>
      </c>
      <c r="R18" s="12">
        <f>'[1]В.Фосня '!R18+[1]В.Чернігівка!R18+[1]В.Хайча!R18+'[1]Гладковичі '!R18+[1]Гошів!R18+[1]Лучанки!R18+[1]Листвин!R18+[1]Можари!R18+[1]Овруч1!R18+[1]Ігнатпіль!R18+[1]Прилуки!R18+[1]Черепин!R18+[1]Піщаниця!R18+[1]Покалів!R18+[1]Кирдани!R18+[1]Словечно!R18+[1]Тхорин!R18+[1]Шоломки!R18+'[1]Сл-Шоломк.'!R18+[1]Бондари!R18+[1]Велідники!R18+[1]Заріччя!R18+[1]Норинськ!R18+'[1]Перш.ДНЗ №2'!R18+'[1]Перш.ДНЗ №1'!R18+'[1]ДНЗ №10'!R18+'[1]ДНЗ №8'!R18+'[1]ДНЗ №6'!R18+[1]Селезівка!R18+'[1]ДНЗ №5'!R18+'[1]ДНЗ №4'!R18+'[1]ДНЗ №2'!R18+'[1]ДНЗ №1'!R18+[1]Бігунь!R18</f>
        <v>2193</v>
      </c>
      <c r="S18" s="12">
        <f>'[1]В.Фосня '!S18+[1]В.Чернігівка!S18+[1]В.Хайча!S18+'[1]Гладковичі '!S18+[1]Гошів!S18+[1]Лучанки!S18+[1]Листвин!S18+[1]Можари!S18+[1]Овруч1!S18+[1]Ігнатпіль!S18+[1]Прилуки!S18+[1]Черепин!S18+[1]Піщаниця!S18+[1]Покалів!S18+[1]Кирдани!S18+[1]Словечно!S18+[1]Тхорин!S18+[1]Шоломки!S18+'[1]Сл-Шоломк.'!S18+[1]Бондари!S18+[1]Велідники!S18+[1]Заріччя!S18+[1]Норинськ!S18+'[1]Перш.ДНЗ №2'!S18+'[1]Перш.ДНЗ №1'!S18+'[1]ДНЗ №10'!S18+'[1]ДНЗ №8'!S18+'[1]ДНЗ №6'!S18+[1]Селезівка!S18+'[1]ДНЗ №5'!S18+'[1]ДНЗ №4'!S18+'[1]ДНЗ №2'!S18+'[1]ДНЗ №1'!S18+[1]Бігунь!S18</f>
        <v>0</v>
      </c>
      <c r="T18" s="12">
        <f>'[1]В.Фосня '!T18+[1]В.Чернігівка!T18+[1]В.Хайча!T18+'[1]Гладковичі '!T18+[1]Гошів!T18+[1]Лучанки!T18+[1]Листвин!T18+[1]Можари!T18+[1]Овруч1!T18+[1]Ігнатпіль!T18+[1]Прилуки!T18+[1]Черепин!T18+[1]Піщаниця!T18+[1]Покалів!T18+[1]Кирдани!T18+[1]Словечно!T18+[1]Тхорин!T18+[1]Шоломки!T18+'[1]Сл-Шоломк.'!T18+[1]Бондари!T18+[1]Велідники!T18+[1]Заріччя!T18+[1]Норинськ!T18+'[1]Перш.ДНЗ №2'!T18+'[1]Перш.ДНЗ №1'!T18+'[1]ДНЗ №10'!T18+'[1]ДНЗ №8'!T18+'[1]ДНЗ №6'!T18+[1]Селезівка!T18+'[1]ДНЗ №5'!T18+'[1]ДНЗ №4'!T18+'[1]ДНЗ №2'!T18+'[1]ДНЗ №1'!T18+[1]Бігунь!T18</f>
        <v>438.6</v>
      </c>
      <c r="U18" s="12">
        <f>'[1]В.Фосня '!U18+[1]В.Чернігівка!U18+[1]В.Хайча!U18+'[1]Гладковичі '!U18+[1]Гошів!U18+[1]Лучанки!U18+[1]Листвин!U18+[1]Можари!U18+[1]Овруч1!U18+[1]Ігнатпіль!U18+[1]Прилуки!U18+[1]Черепин!U18+[1]Піщаниця!U18+[1]Покалів!U18+[1]Кирдани!U18+[1]Словечно!U18+[1]Тхорин!U18+[1]Шоломки!U18+'[1]Сл-Шоломк.'!U18+[1]Бондари!U18+[1]Велідники!U18+[1]Заріччя!U18+[1]Норинськ!U18+'[1]Перш.ДНЗ №2'!U18+'[1]Перш.ДНЗ №1'!U18+'[1]ДНЗ №10'!U18+'[1]ДНЗ №8'!U18+'[1]ДНЗ №6'!U18+[1]Селезівка!U18+'[1]ДНЗ №5'!U18+'[1]ДНЗ №4'!U18+'[1]ДНЗ №2'!U18+'[1]ДНЗ №1'!U18+[1]Бігунь!U18</f>
        <v>0</v>
      </c>
      <c r="V18" s="12">
        <f>'[1]В.Фосня '!V18+[1]В.Чернігівка!V18+[1]В.Хайча!V18+'[1]Гладковичі '!V18+[1]Гошів!V18+[1]Лучанки!V18+[1]Листвин!V18+[1]Можари!V18+[1]Овруч1!V18+[1]Ігнатпіль!V18+[1]Прилуки!V18+[1]Черепин!V18+[1]Піщаниця!V18+[1]Покалів!V18+[1]Кирдани!V18+[1]Словечно!V18+[1]Тхорин!V18+[1]Шоломки!V18+'[1]Сл-Шоломк.'!V18+[1]Бондари!V18+[1]Велідники!V18+[1]Заріччя!V18+[1]Норинськ!V18+'[1]Перш.ДНЗ №2'!V18+'[1]Перш.ДНЗ №1'!V18+'[1]ДНЗ №10'!V18+'[1]ДНЗ №8'!V18+'[1]ДНЗ №6'!V18+[1]Селезівка!V18+'[1]ДНЗ №5'!V18+'[1]ДНЗ №4'!V18+'[1]ДНЗ №2'!V18+'[1]ДНЗ №1'!V18+[1]Бігунь!V18</f>
        <v>0</v>
      </c>
      <c r="W18" s="12">
        <f>'[1]В.Фосня '!W18+[1]В.Чернігівка!W18+[1]В.Хайча!W18+'[1]Гладковичі '!W18+[1]Гошів!W18+[1]Лучанки!W18+[1]Листвин!W18+[1]Можари!W18+[1]Овруч1!W18+[1]Ігнатпіль!W18+[1]Прилуки!W18+[1]Черепин!W18+[1]Піщаниця!W18+[1]Покалів!W18+[1]Кирдани!W18+[1]Словечно!W18+[1]Тхорин!W18+[1]Шоломки!W18+'[1]Сл-Шоломк.'!W18+[1]Бондари!W18+[1]Велідники!W18+[1]Заріччя!W18+[1]Норинськ!W18+'[1]Перш.ДНЗ №2'!W18+'[1]Перш.ДНЗ №1'!W18+'[1]ДНЗ №10'!W18+'[1]ДНЗ №8'!W18+'[1]ДНЗ №6'!W18+[1]Селезівка!W18+'[1]ДНЗ №5'!W18+'[1]ДНЗ №4'!W18+'[1]ДНЗ №2'!W18+'[1]ДНЗ №1'!W18+[1]Бігунь!W18</f>
        <v>0</v>
      </c>
      <c r="X18" s="12">
        <f>'[1]В.Фосня '!X18+[1]В.Чернігівка!X18+[1]В.Хайча!X18+'[1]Гладковичі '!X18+[1]Гошів!X18+[1]Лучанки!X18+[1]Листвин!X18+[1]Можари!X18+[1]Овруч1!X18+[1]Ігнатпіль!X18+[1]Прилуки!X18+[1]Черепин!X18+[1]Піщаниця!X18+[1]Покалів!X18+[1]Кирдани!X18+[1]Словечно!X18+[1]Тхорин!X18+[1]Шоломки!X18+'[1]Сл-Шоломк.'!X18+[1]Бондари!X18+[1]Велідники!X18+[1]Заріччя!X18+[1]Норинськ!X18+'[1]Перш.ДНЗ №2'!X18+'[1]Перш.ДНЗ №1'!X18+'[1]ДНЗ №10'!X18+'[1]ДНЗ №8'!X18+'[1]ДНЗ №6'!X18+[1]Селезівка!X18+'[1]ДНЗ №5'!X18+'[1]ДНЗ №4'!X18+'[1]ДНЗ №2'!X18+'[1]ДНЗ №1'!X18+[1]Бігунь!X18</f>
        <v>0</v>
      </c>
      <c r="Y18" s="12">
        <f>'[1]В.Фосня '!Y18+[1]В.Чернігівка!Y18+[1]В.Хайча!Y18+'[1]Гладковичі '!Y18+[1]Гошів!Y18+[1]Лучанки!Y18+[1]Листвин!Y18+[1]Можари!Y18+[1]Овруч1!Y18+[1]Ігнатпіль!Y18+[1]Прилуки!Y18+[1]Черепин!Y18+[1]Піщаниця!Y18+[1]Покалів!Y18+[1]Кирдани!Y18+[1]Словечно!Y18+[1]Тхорин!Y18+[1]Шоломки!Y18+'[1]Сл-Шоломк.'!Y18+[1]Бондари!Y18+[1]Велідники!Y18+[1]Заріччя!Y18+[1]Норинськ!Y18+'[1]Перш.ДНЗ №2'!Y18+'[1]Перш.ДНЗ №1'!Y18+'[1]ДНЗ №10'!Y18+'[1]ДНЗ №8'!Y18+'[1]ДНЗ №6'!Y18+[1]Селезівка!Y18+'[1]ДНЗ №5'!Y18+'[1]ДНЗ №4'!Y18+'[1]ДНЗ №2'!Y18+'[1]ДНЗ №1'!Y18+[1]Бігунь!Y18</f>
        <v>0</v>
      </c>
      <c r="Z18" s="12">
        <f>'[1]В.Фосня '!Z18+[1]В.Чернігівка!Z18+[1]В.Хайча!Z18+'[1]Гладковичі '!Z18+[1]Гошів!Z18+[1]Лучанки!Z18+[1]Листвин!Z18+[1]Можари!Z18+[1]Овруч1!Z18+[1]Ігнатпіль!Z18+[1]Прилуки!Z18+[1]Черепин!Z18+[1]Піщаниця!Z18+[1]Покалів!Z18+[1]Кирдани!Z18+[1]Словечно!Z18+[1]Тхорин!Z18+[1]Шоломки!Z18+'[1]Сл-Шоломк.'!Z18+[1]Бондари!Z18+[1]Велідники!Z18+[1]Заріччя!Z18+[1]Норинськ!Z18+'[1]Перш.ДНЗ №2'!Z18+'[1]Перш.ДНЗ №1'!Z18+'[1]ДНЗ №10'!Z18+'[1]ДНЗ №8'!Z18+'[1]ДНЗ №6'!Z18+[1]Селезівка!Z18+'[1]ДНЗ №5'!Z18+'[1]ДНЗ №4'!Z18+'[1]ДНЗ №2'!Z18+'[1]ДНЗ №1'!Z18+[1]Бігунь!Z18</f>
        <v>0</v>
      </c>
      <c r="AA18" s="12">
        <f>'[1]В.Фосня '!AA18+[1]В.Чернігівка!AA18+[1]В.Хайча!AA18+'[1]Гладковичі '!AA18+[1]Гошів!AA18+[1]Лучанки!AA18+[1]Листвин!AA18+[1]Можари!AA18+[1]Овруч1!AA18+[1]Ігнатпіль!AA18+[1]Прилуки!AA18+[1]Черепин!AA18+[1]Піщаниця!AA18+[1]Покалів!AA18+[1]Кирдани!AA18+[1]Словечно!AA18+[1]Тхорин!AA18+[1]Шоломки!AA18+'[1]Сл-Шоломк.'!AA18+[1]Бондари!AA18+[1]Велідники!AA18+[1]Заріччя!AA18+[1]Норинськ!AA18+'[1]Перш.ДНЗ №2'!AA18+'[1]Перш.ДНЗ №1'!AA18+'[1]ДНЗ №10'!AA18+'[1]ДНЗ №8'!AA18+'[1]ДНЗ №6'!AA18+[1]Селезівка!AA18+'[1]ДНЗ №5'!AA18+'[1]ДНЗ №4'!AA18+'[1]ДНЗ №2'!AA18+'[1]ДНЗ №1'!AA18+[1]Бігунь!AA18</f>
        <v>438.6</v>
      </c>
      <c r="AB18" s="12">
        <f>'[1]В.Фосня '!AB18+[1]В.Чернігівка!AB18+[1]В.Хайча!AB18+'[1]Гладковичі '!AB18+[1]Гошів!AB18+[1]Лучанки!AB18+[1]Листвин!AB18+[1]Можари!AB18+[1]Овруч1!AB18+[1]Ігнатпіль!AB18+[1]Прилуки!AB18+[1]Черепин!AB18+[1]Піщаниця!AB18+[1]Покалів!AB18+[1]Кирдани!AB18+[1]Словечно!AB18+[1]Тхорин!AB18+[1]Шоломки!AB18+'[1]Сл-Шоломк.'!AB18+[1]Бондари!AB18+[1]Велідники!AB18+[1]Заріччя!AB18+[1]Норинськ!AB18+'[1]Перш.ДНЗ №2'!AB18+'[1]Перш.ДНЗ №1'!AB18+'[1]ДНЗ №10'!AB18+'[1]ДНЗ №8'!AB18+'[1]ДНЗ №6'!AB18+[1]Селезівка!AB18+'[1]ДНЗ №5'!AB18+'[1]ДНЗ №4'!AB18+'[1]ДНЗ №2'!AB18+'[1]ДНЗ №1'!AB18+[1]Бігунь!AB18</f>
        <v>0</v>
      </c>
      <c r="AC18" s="12">
        <f>'[1]В.Фосня '!AC18+[1]В.Чернігівка!AC18+[1]В.Хайча!AC18+'[1]Гладковичі '!AC18+[1]Гошів!AC18+[1]Лучанки!AC18+[1]Листвин!AC18+[1]Можари!AC18+[1]Овруч1!AC18+[1]Ігнатпіль!AC18+[1]Прилуки!AC18+[1]Черепин!AC18+[1]Піщаниця!AC18+[1]Покалів!AC18+[1]Кирдани!AC18+[1]Словечно!AC18+[1]Тхорин!AC18+[1]Шоломки!AC18+'[1]Сл-Шоломк.'!AC18+[1]Бондари!AC18+[1]Велідники!AC18+[1]Заріччя!AC18+[1]Норинськ!AC18+'[1]Перш.ДНЗ №2'!AC18+'[1]Перш.ДНЗ №1'!AC18+'[1]ДНЗ №10'!AC18+'[1]ДНЗ №8'!AC18+'[1]ДНЗ №6'!AC18+[1]Селезівка!AC18+'[1]ДНЗ №5'!AC18+'[1]ДНЗ №4'!AC18+'[1]ДНЗ №2'!AC18+'[1]ДНЗ №1'!AC18+[1]Бігунь!AC18</f>
        <v>3070.2</v>
      </c>
      <c r="AD18" s="12"/>
      <c r="AE18" s="12"/>
    </row>
    <row r="19" spans="1:31" x14ac:dyDescent="0.25">
      <c r="A19" s="34"/>
      <c r="B19" s="8" t="s">
        <v>48</v>
      </c>
      <c r="C19" s="9">
        <f t="shared" si="5"/>
        <v>127314.15175740384</v>
      </c>
      <c r="D19" s="8">
        <v>105.51</v>
      </c>
      <c r="E19" s="10">
        <f>2.12*E8</f>
        <v>1418.28</v>
      </c>
      <c r="F19" s="11">
        <f t="shared" si="0"/>
        <v>1795.7126736</v>
      </c>
      <c r="G19" s="11">
        <v>38</v>
      </c>
      <c r="H19" s="11">
        <f t="shared" si="1"/>
        <v>682.37081596799999</v>
      </c>
      <c r="I19" s="11">
        <v>290.2</v>
      </c>
      <c r="J19" s="11">
        <v>81.099999999999994</v>
      </c>
      <c r="K19" s="11">
        <f t="shared" si="2"/>
        <v>2849.3834895679997</v>
      </c>
      <c r="L19" s="11">
        <f t="shared" si="3"/>
        <v>1031.4768232236158</v>
      </c>
      <c r="M19" s="11">
        <f t="shared" si="4"/>
        <v>3880.8603127916158</v>
      </c>
      <c r="N19" s="12">
        <f>'[1]В.Фосня '!N19+[1]В.Чернігівка!N19+[1]В.Хайча!N19+'[1]Гладковичі '!N19+[1]Гошів!N19+[1]Лучанки!N19+[1]Листвин!N19+[1]Можари!N19+[1]Овруч1!N19+[1]Ігнатпіль!N19+[1]Прилуки!N19+[1]Черепин!N19+[1]Піщаниця!N19+[1]Покалів!N19+[1]Кирдани!N19+[1]Словечно!N19+[1]Тхорин!N19+[1]Шоломки!N19+'[1]Сл-Шоломк.'!N19+[1]Бондари!N19+[1]Велідники!N19+[1]Заріччя!N19+[1]Норинськ!N19+'[1]Перш.ДНЗ №2'!N19+'[1]Перш.ДНЗ №1'!N19+'[1]ДНЗ №10'!N19+'[1]ДНЗ №8'!N19+'[1]ДНЗ №6'!N19+[1]Селезівка!N19+'[1]ДНЗ №5'!N19+'[1]ДНЗ №4'!N19+'[1]ДНЗ №2'!N19+'[1]ДНЗ №1'!N19+[1]Бігунь!N19</f>
        <v>117663.95175740383</v>
      </c>
      <c r="O19" s="12">
        <f>'[1]В.Фосня '!O19+[1]В.Чернігівка!O19+[1]В.Хайча!O19+'[1]Гладковичі '!O19+[1]Гошів!O19+[1]Лучанки!O19+[1]Листвин!O19+[1]Можари!O19+[1]Овруч1!O19+[1]Ігнатпіль!O19+[1]Прилуки!O19+[1]Черепин!O19+[1]Піщаниця!O19+[1]Покалів!O19+[1]Кирдани!O19+[1]Словечно!O19+[1]Тхорин!O19+[1]Шоломки!O19+'[1]Сл-Шоломк.'!O19+[1]Бондари!O19+[1]Велідники!O19+[1]Заріччя!O19+[1]Норинськ!O19+'[1]Перш.ДНЗ №2'!O19+'[1]Перш.ДНЗ №1'!O19+'[1]ДНЗ №10'!O19+'[1]ДНЗ №8'!O19+'[1]ДНЗ №6'!O19+[1]Селезівка!O19+'[1]ДНЗ №5'!O19+'[1]ДНЗ №4'!O19+'[1]ДНЗ №2'!O19+'[1]ДНЗ №1'!O19+[1]Бігунь!O19</f>
        <v>0</v>
      </c>
      <c r="P19" s="12">
        <f>'[1]В.Фосня '!P19+[1]В.Чернігівка!P19+[1]В.Хайча!P19+'[1]Гладковичі '!P19+[1]Гошів!P19+[1]Лучанки!P19+[1]Листвин!P19+[1]Можари!P19+[1]Овруч1!P19+[1]Ігнатпіль!P19+[1]Прилуки!P19+[1]Черепин!P19+[1]Піщаниця!P19+[1]Покалів!P19+[1]Кирдани!P19+[1]Словечно!P19+[1]Тхорин!P19+[1]Шоломки!P19+'[1]Сл-Шоломк.'!P19+[1]Бондари!P19+[1]Велідники!P19+[1]Заріччя!P19+[1]Норинськ!P19+'[1]Перш.ДНЗ №2'!P19+'[1]Перш.ДНЗ №1'!P19+'[1]ДНЗ №10'!P19+'[1]ДНЗ №8'!P19+'[1]ДНЗ №6'!P19+[1]Селезівка!P19+'[1]ДНЗ №5'!P19+'[1]ДНЗ №4'!P19+'[1]ДНЗ №2'!P19+'[1]ДНЗ №1'!P19+[1]Бігунь!P19</f>
        <v>1</v>
      </c>
      <c r="Q19" s="12">
        <v>2193</v>
      </c>
      <c r="R19" s="12">
        <f>'[1]В.Фосня '!R19+[1]В.Чернігівка!R19+[1]В.Хайча!R19+'[1]Гладковичі '!R19+[1]Гошів!R19+[1]Лучанки!R19+[1]Листвин!R19+[1]Можари!R19+[1]Овруч1!R19+[1]Ігнатпіль!R19+[1]Прилуки!R19+[1]Черепин!R19+[1]Піщаниця!R19+[1]Покалів!R19+[1]Кирдани!R19+[1]Словечно!R19+[1]Тхорин!R19+[1]Шоломки!R19+'[1]Сл-Шоломк.'!R19+[1]Бондари!R19+[1]Велідники!R19+[1]Заріччя!R19+[1]Норинськ!R19+'[1]Перш.ДНЗ №2'!R19+'[1]Перш.ДНЗ №1'!R19+'[1]ДНЗ №10'!R19+'[1]ДНЗ №8'!R19+'[1]ДНЗ №6'!R19+[1]Селезівка!R19+'[1]ДНЗ №5'!R19+'[1]ДНЗ №4'!R19+'[1]ДНЗ №2'!R19+'[1]ДНЗ №1'!R19+[1]Бігунь!R19</f>
        <v>2193</v>
      </c>
      <c r="S19" s="12">
        <f>'[1]В.Фосня '!S19+[1]В.Чернігівка!S19+[1]В.Хайча!S19+'[1]Гладковичі '!S19+[1]Гошів!S19+[1]Лучанки!S19+[1]Листвин!S19+[1]Можари!S19+[1]Овруч1!S19+[1]Ігнатпіль!S19+[1]Прилуки!S19+[1]Черепин!S19+[1]Піщаниця!S19+[1]Покалів!S19+[1]Кирдани!S19+[1]Словечно!S19+[1]Тхорин!S19+[1]Шоломки!S19+'[1]Сл-Шоломк.'!S19+[1]Бондари!S19+[1]Велідники!S19+[1]Заріччя!S19+[1]Норинськ!S19+'[1]Перш.ДНЗ №2'!S19+'[1]Перш.ДНЗ №1'!S19+'[1]ДНЗ №10'!S19+'[1]ДНЗ №8'!S19+'[1]ДНЗ №6'!S19+[1]Селезівка!S19+'[1]ДНЗ №5'!S19+'[1]ДНЗ №4'!S19+'[1]ДНЗ №2'!S19+'[1]ДНЗ №1'!S19+[1]Бігунь!S19</f>
        <v>0</v>
      </c>
      <c r="T19" s="12">
        <f>'[1]В.Фосня '!T19+[1]В.Чернігівка!T19+[1]В.Хайча!T19+'[1]Гладковичі '!T19+[1]Гошів!T19+[1]Лучанки!T19+[1]Листвин!T19+[1]Можари!T19+[1]Овруч1!T19+[1]Ігнатпіль!T19+[1]Прилуки!T19+[1]Черепин!T19+[1]Піщаниця!T19+[1]Покалів!T19+[1]Кирдани!T19+[1]Словечно!T19+[1]Тхорин!T19+[1]Шоломки!T19+'[1]Сл-Шоломк.'!T19+[1]Бондари!T19+[1]Велідники!T19+[1]Заріччя!T19+[1]Норинськ!T19+'[1]Перш.ДНЗ №2'!T19+'[1]Перш.ДНЗ №1'!T19+'[1]ДНЗ №10'!T19+'[1]ДНЗ №8'!T19+'[1]ДНЗ №6'!T19+[1]Селезівка!T19+'[1]ДНЗ №5'!T19+'[1]ДНЗ №4'!T19+'[1]ДНЗ №2'!T19+'[1]ДНЗ №1'!T19+[1]Бігунь!T19</f>
        <v>0</v>
      </c>
      <c r="U19" s="12">
        <f>'[1]В.Фосня '!U19+[1]В.Чернігівка!U19+[1]В.Хайча!U19+'[1]Гладковичі '!U19+[1]Гошів!U19+[1]Лучанки!U19+[1]Листвин!U19+[1]Можари!U19+[1]Овруч1!U19+[1]Ігнатпіль!U19+[1]Прилуки!U19+[1]Черепин!U19+[1]Піщаниця!U19+[1]Покалів!U19+[1]Кирдани!U19+[1]Словечно!U19+[1]Тхорин!U19+[1]Шоломки!U19+'[1]Сл-Шоломк.'!U19+[1]Бондари!U19+[1]Велідники!U19+[1]Заріччя!U19+[1]Норинськ!U19+'[1]Перш.ДНЗ №2'!U19+'[1]Перш.ДНЗ №1'!U19+'[1]ДНЗ №10'!U19+'[1]ДНЗ №8'!U19+'[1]ДНЗ №6'!U19+[1]Селезівка!U19+'[1]ДНЗ №5'!U19+'[1]ДНЗ №4'!U19+'[1]ДНЗ №2'!U19+'[1]ДНЗ №1'!U19+[1]Бігунь!U19</f>
        <v>657.9</v>
      </c>
      <c r="V19" s="12">
        <f>'[1]В.Фосня '!V19+[1]В.Чернігівка!V19+[1]В.Хайча!V19+'[1]Гладковичі '!V19+[1]Гошів!V19+[1]Лучанки!V19+[1]Листвин!V19+[1]Можари!V19+[1]Овруч1!V19+[1]Ігнатпіль!V19+[1]Прилуки!V19+[1]Черепин!V19+[1]Піщаниця!V19+[1]Покалів!V19+[1]Кирдани!V19+[1]Словечно!V19+[1]Тхорин!V19+[1]Шоломки!V19+'[1]Сл-Шоломк.'!V19+[1]Бондари!V19+[1]Велідники!V19+[1]Заріччя!V19+[1]Норинськ!V19+'[1]Перш.ДНЗ №2'!V19+'[1]Перш.ДНЗ №1'!V19+'[1]ДНЗ №10'!V19+'[1]ДНЗ №8'!V19+'[1]ДНЗ №6'!V19+[1]Селезівка!V19+'[1]ДНЗ №5'!V19+'[1]ДНЗ №4'!V19+'[1]ДНЗ №2'!V19+'[1]ДНЗ №1'!V19+[1]Бігунь!V19</f>
        <v>0</v>
      </c>
      <c r="W19" s="12">
        <f>'[1]В.Фосня '!W19+[1]В.Чернігівка!W19+[1]В.Хайча!W19+'[1]Гладковичі '!W19+[1]Гошів!W19+[1]Лучанки!W19+[1]Листвин!W19+[1]Можари!W19+[1]Овруч1!W19+[1]Ігнатпіль!W19+[1]Прилуки!W19+[1]Черепин!W19+[1]Піщаниця!W19+[1]Покалів!W19+[1]Кирдани!W19+[1]Словечно!W19+[1]Тхорин!W19+[1]Шоломки!W19+'[1]Сл-Шоломк.'!W19+[1]Бондари!W19+[1]Велідники!W19+[1]Заріччя!W19+[1]Норинськ!W19+'[1]Перш.ДНЗ №2'!W19+'[1]Перш.ДНЗ №1'!W19+'[1]ДНЗ №10'!W19+'[1]ДНЗ №8'!W19+'[1]ДНЗ №6'!W19+[1]Селезівка!W19+'[1]ДНЗ №5'!W19+'[1]ДНЗ №4'!W19+'[1]ДНЗ №2'!W19+'[1]ДНЗ №1'!W19+[1]Бігунь!W19</f>
        <v>0</v>
      </c>
      <c r="X19" s="12">
        <f>'[1]В.Фосня '!X19+[1]В.Чернігівка!X19+[1]В.Хайча!X19+'[1]Гладковичі '!X19+[1]Гошів!X19+[1]Лучанки!X19+[1]Листвин!X19+[1]Можари!X19+[1]Овруч1!X19+[1]Ігнатпіль!X19+[1]Прилуки!X19+[1]Черепин!X19+[1]Піщаниця!X19+[1]Покалів!X19+[1]Кирдани!X19+[1]Словечно!X19+[1]Тхорин!X19+[1]Шоломки!X19+'[1]Сл-Шоломк.'!X19+[1]Бондари!X19+[1]Велідники!X19+[1]Заріччя!X19+[1]Норинськ!X19+'[1]Перш.ДНЗ №2'!X19+'[1]Перш.ДНЗ №1'!X19+'[1]ДНЗ №10'!X19+'[1]ДНЗ №8'!X19+'[1]ДНЗ №6'!X19+[1]Селезівка!X19+'[1]ДНЗ №5'!X19+'[1]ДНЗ №4'!X19+'[1]ДНЗ №2'!X19+'[1]ДНЗ №1'!X19+[1]Бігунь!X19</f>
        <v>438.6</v>
      </c>
      <c r="Y19" s="12">
        <f>'[1]В.Фосня '!Y19+[1]В.Чернігівка!Y19+[1]В.Хайча!Y19+'[1]Гладковичі '!Y19+[1]Гошів!Y19+[1]Лучанки!Y19+[1]Листвин!Y19+[1]Можари!Y19+[1]Овруч1!Y19+[1]Ігнатпіль!Y19+[1]Прилуки!Y19+[1]Черепин!Y19+[1]Піщаниця!Y19+[1]Покалів!Y19+[1]Кирдани!Y19+[1]Словечно!Y19+[1]Тхорин!Y19+[1]Шоломки!Y19+'[1]Сл-Шоломк.'!Y19+[1]Бондари!Y19+[1]Велідники!Y19+[1]Заріччя!Y19+[1]Норинськ!Y19+'[1]Перш.ДНЗ №2'!Y19+'[1]Перш.ДНЗ №1'!Y19+'[1]ДНЗ №10'!Y19+'[1]ДНЗ №8'!Y19+'[1]ДНЗ №6'!Y19+[1]Селезівка!Y19+'[1]ДНЗ №5'!Y19+'[1]ДНЗ №4'!Y19+'[1]ДНЗ №2'!Y19+'[1]ДНЗ №1'!Y19+[1]Бігунь!Y19</f>
        <v>0</v>
      </c>
      <c r="Z19" s="12">
        <f>'[1]В.Фосня '!Z19+[1]В.Чернігівка!Z19+[1]В.Хайча!Z19+'[1]Гладковичі '!Z19+[1]Гошів!Z19+[1]Лучанки!Z19+[1]Листвин!Z19+[1]Можари!Z19+[1]Овруч1!Z19+[1]Ігнатпіль!Z19+[1]Прилуки!Z19+[1]Черепин!Z19+[1]Піщаниця!Z19+[1]Покалів!Z19+[1]Кирдани!Z19+[1]Словечно!Z19+[1]Тхорин!Z19+[1]Шоломки!Z19+'[1]Сл-Шоломк.'!Z19+[1]Бондари!Z19+[1]Велідники!Z19+[1]Заріччя!Z19+[1]Норинськ!Z19+'[1]Перш.ДНЗ №2'!Z19+'[1]Перш.ДНЗ №1'!Z19+'[1]ДНЗ №10'!Z19+'[1]ДНЗ №8'!Z19+'[1]ДНЗ №6'!Z19+[1]Селезівка!Z19+'[1]ДНЗ №5'!Z19+'[1]ДНЗ №4'!Z19+'[1]ДНЗ №2'!Z19+'[1]ДНЗ №1'!Z19+[1]Бігунь!Z19</f>
        <v>0</v>
      </c>
      <c r="AA19" s="12">
        <f>'[1]В.Фосня '!AA19+[1]В.Чернігівка!AA19+[1]В.Хайча!AA19+'[1]Гладковичі '!AA19+[1]Гошів!AA19+[1]Лучанки!AA19+[1]Листвин!AA19+[1]Можари!AA19+[1]Овруч1!AA19+[1]Ігнатпіль!AA19+[1]Прилуки!AA19+[1]Черепин!AA19+[1]Піщаниця!AA19+[1]Покалів!AA19+[1]Кирдани!AA19+[1]Словечно!AA19+[1]Тхорин!AA19+[1]Шоломки!AA19+'[1]Сл-Шоломк.'!AA19+[1]Бондари!AA19+[1]Велідники!AA19+[1]Заріччя!AA19+[1]Норинськ!AA19+'[1]Перш.ДНЗ №2'!AA19+'[1]Перш.ДНЗ №1'!AA19+'[1]ДНЗ №10'!AA19+'[1]ДНЗ №8'!AA19+'[1]ДНЗ №6'!AA19+[1]Селезівка!AA19+'[1]ДНЗ №5'!AA19+'[1]ДНЗ №4'!AA19+'[1]ДНЗ №2'!AA19+'[1]ДНЗ №1'!AA19+[1]Бігунь!AA19</f>
        <v>438.6</v>
      </c>
      <c r="AB19" s="12">
        <f>'[1]В.Фосня '!AB19+[1]В.Чернігівка!AB19+[1]В.Хайча!AB19+'[1]Гладковичі '!AB19+[1]Гошів!AB19+[1]Лучанки!AB19+[1]Листвин!AB19+[1]Можари!AB19+[1]Овруч1!AB19+[1]Ігнатпіль!AB19+[1]Прилуки!AB19+[1]Черепин!AB19+[1]Піщаниця!AB19+[1]Покалів!AB19+[1]Кирдани!AB19+[1]Словечно!AB19+[1]Тхорин!AB19+[1]Шоломки!AB19+'[1]Сл-Шоломк.'!AB19+[1]Бондари!AB19+[1]Велідники!AB19+[1]Заріччя!AB19+[1]Норинськ!AB19+'[1]Перш.ДНЗ №2'!AB19+'[1]Перш.ДНЗ №1'!AB19+'[1]ДНЗ №10'!AB19+'[1]ДНЗ №8'!AB19+'[1]ДНЗ №6'!AB19+[1]Селезівка!AB19+'[1]ДНЗ №5'!AB19+'[1]ДНЗ №4'!AB19+'[1]ДНЗ №2'!AB19+'[1]ДНЗ №1'!AB19+[1]Бігунь!AB19</f>
        <v>0</v>
      </c>
      <c r="AC19" s="12">
        <f>'[1]В.Фосня '!AC19+[1]В.Чернігівка!AC19+[1]В.Хайча!AC19+'[1]Гладковичі '!AC19+[1]Гошів!AC19+[1]Лучанки!AC19+[1]Листвин!AC19+[1]Можари!AC19+[1]Овруч1!AC19+[1]Ігнатпіль!AC19+[1]Прилуки!AC19+[1]Черепин!AC19+[1]Піщаниця!AC19+[1]Покалів!AC19+[1]Кирдани!AC19+[1]Словечно!AC19+[1]Тхорин!AC19+[1]Шоломки!AC19+'[1]Сл-Шоломк.'!AC19+[1]Бондари!AC19+[1]Велідники!AC19+[1]Заріччя!AC19+[1]Норинськ!AC19+'[1]Перш.ДНЗ №2'!AC19+'[1]Перш.ДНЗ №1'!AC19+'[1]ДНЗ №10'!AC19+'[1]ДНЗ №8'!AC19+'[1]ДНЗ №6'!AC19+[1]Селезівка!AC19+'[1]ДНЗ №5'!AC19+'[1]ДНЗ №4'!AC19+'[1]ДНЗ №2'!AC19+'[1]ДНЗ №1'!AC19+[1]Бігунь!AC19</f>
        <v>3728.1</v>
      </c>
      <c r="AD19" s="12"/>
      <c r="AE19" s="12"/>
    </row>
    <row r="20" spans="1:31" x14ac:dyDescent="0.25">
      <c r="A20" s="34"/>
      <c r="B20" s="8" t="s">
        <v>49</v>
      </c>
      <c r="C20" s="9">
        <f t="shared" si="5"/>
        <v>302926.45078757888</v>
      </c>
      <c r="D20" s="8">
        <v>23</v>
      </c>
      <c r="E20" s="10">
        <f>2.27*E8</f>
        <v>1518.63</v>
      </c>
      <c r="F20" s="11">
        <f t="shared" si="0"/>
        <v>419.14188000000001</v>
      </c>
      <c r="G20" s="11">
        <v>35</v>
      </c>
      <c r="H20" s="11">
        <f t="shared" si="1"/>
        <v>146.699658</v>
      </c>
      <c r="I20" s="11">
        <v>69.8</v>
      </c>
      <c r="J20" s="11">
        <v>25.5</v>
      </c>
      <c r="K20" s="11">
        <f t="shared" si="2"/>
        <v>661.14153799999997</v>
      </c>
      <c r="L20" s="11">
        <f t="shared" si="3"/>
        <v>239.33323675599999</v>
      </c>
      <c r="M20" s="11">
        <f t="shared" si="4"/>
        <v>900.47477475599999</v>
      </c>
      <c r="N20" s="12">
        <f>'[1]В.Фосня '!N20+[1]В.Чернігівка!N20+[1]В.Хайча!N20+'[1]Гладковичі '!N20+[1]Гошів!N20+[1]Лучанки!N20+[1]Листвин!N20+[1]Можари!N20+[1]Овруч1!N20+[1]Ігнатпіль!N20+[1]Прилуки!N20+[1]Черепин!N20+[1]Піщаниця!N20+[1]Покалів!N20+[1]Кирдани!N20+[1]Словечно!N20+[1]Тхорин!N20+[1]Шоломки!N20+'[1]Сл-Шоломк.'!N20+[1]Бондари!N20+[1]Велідники!N20+[1]Заріччя!N20+[1]Норинськ!N20+'[1]Перш.ДНЗ №2'!N20+'[1]Перш.ДНЗ №1'!N20+'[1]ДНЗ №10'!N20+'[1]ДНЗ №8'!N20+'[1]ДНЗ №6'!N20+[1]Селезівка!N20+'[1]ДНЗ №5'!N20+'[1]ДНЗ №4'!N20+'[1]ДНЗ №2'!N20+'[1]ДНЗ №1'!N20+[1]Бігунь!N20</f>
        <v>294455.45078757888</v>
      </c>
      <c r="O20" s="12">
        <f>'[1]В.Фосня '!O20+[1]В.Чернігівка!O20+[1]В.Хайча!O20+'[1]Гладковичі '!O20+[1]Гошів!O20+[1]Лучанки!O20+[1]Листвин!O20+[1]Можари!O20+[1]Овруч1!O20+[1]Ігнатпіль!O20+[1]Прилуки!O20+[1]Черепин!O20+[1]Піщаниця!O20+[1]Покалів!O20+[1]Кирдани!O20+[1]Словечно!O20+[1]Тхорин!O20+[1]Шоломки!O20+'[1]Сл-Шоломк.'!O20+[1]Бондари!O20+[1]Велідники!O20+[1]Заріччя!O20+[1]Норинськ!O20+'[1]Перш.ДНЗ №2'!O20+'[1]Перш.ДНЗ №1'!O20+'[1]ДНЗ №10'!O20+'[1]ДНЗ №8'!O20+'[1]ДНЗ №6'!O20+[1]Селезівка!O20+'[1]ДНЗ №5'!O20+'[1]ДНЗ №4'!O20+'[1]ДНЗ №2'!O20+'[1]ДНЗ №1'!O20+[1]Бігунь!O20</f>
        <v>0</v>
      </c>
      <c r="P20" s="12">
        <f>'[1]В.Фосня '!P20+[1]В.Чернігівка!P20+[1]В.Хайча!P20+'[1]Гладковичі '!P20+[1]Гошів!P20+[1]Лучанки!P20+[1]Листвин!P20+[1]Можари!P20+[1]Овруч1!P20+[1]Ігнатпіль!P20+[1]Прилуки!P20+[1]Черепин!P20+[1]Піщаниця!P20+[1]Покалів!P20+[1]Кирдани!P20+[1]Словечно!P20+[1]Тхорин!P20+[1]Шоломки!P20+'[1]Сл-Шоломк.'!P20+[1]Бондари!P20+[1]Велідники!P20+[1]Заріччя!P20+[1]Норинськ!P20+'[1]Перш.ДНЗ №2'!P20+'[1]Перш.ДНЗ №1'!P20+'[1]ДНЗ №10'!P20+'[1]ДНЗ №8'!P20+'[1]ДНЗ №6'!P20+[1]Селезівка!P20+'[1]ДНЗ №5'!P20+'[1]ДНЗ №4'!P20+'[1]ДНЗ №2'!P20+'[1]ДНЗ №1'!P20+[1]Бігунь!P20</f>
        <v>1</v>
      </c>
      <c r="Q20" s="12">
        <f>'[1]В.Фосня '!Q20+[1]В.Чернігівка!Q20+[1]В.Хайча!Q20+'[1]Гладковичі '!Q20+[1]Гошів!Q20+[1]Лучанки!Q20+[1]Листвин!Q20+[1]Можари!Q20+[1]Овруч1!Q20+[1]Ігнатпіль!Q20+[1]Прилуки!Q20+[1]Черепин!Q20+[1]Піщаниця!Q20+[1]Покалів!Q20+[1]Кирдани!Q20+[1]Словечно!Q20+[1]Тхорин!Q20+[1]Шоломки!Q20+'[1]Сл-Шоломк.'!Q20+[1]Бондари!Q20+[1]Велідники!Q20+[1]Заріччя!Q20+[1]Норинськ!Q20+'[1]Перш.ДНЗ №2'!Q20+'[1]Перш.ДНЗ №1'!Q20+'[1]ДНЗ №10'!Q20+'[1]ДНЗ №8'!Q20+'[1]ДНЗ №6'!Q20+[1]Селезівка!Q20+'[1]ДНЗ №5'!Q20+'[1]ДНЗ №4'!Q20+'[1]ДНЗ №2'!Q20+'[1]ДНЗ №1'!Q20+[1]Бігунь!Q20</f>
        <v>1925</v>
      </c>
      <c r="R20" s="12">
        <f>'[1]В.Фосня '!R20+[1]В.Чернігівка!R20+[1]В.Хайча!R20+'[1]Гладковичі '!R20+[1]Гошів!R20+[1]Лучанки!R20+[1]Листвин!R20+[1]Можари!R20+[1]Овруч1!R20+[1]Ігнатпіль!R20+[1]Прилуки!R20+[1]Черепин!R20+[1]Піщаниця!R20+[1]Покалів!R20+[1]Кирдани!R20+[1]Словечно!R20+[1]Тхорин!R20+[1]Шоломки!R20+'[1]Сл-Шоломк.'!R20+[1]Бондари!R20+[1]Велідники!R20+[1]Заріччя!R20+[1]Норинськ!R20+'[1]Перш.ДНЗ №2'!R20+'[1]Перш.ДНЗ №1'!R20+'[1]ДНЗ №10'!R20+'[1]ДНЗ №8'!R20+'[1]ДНЗ №6'!R20+[1]Селезівка!R20+'[1]ДНЗ №5'!R20+'[1]ДНЗ №4'!R20+'[1]ДНЗ №2'!R20+'[1]ДНЗ №1'!R20+[1]Бігунь!R20</f>
        <v>1925</v>
      </c>
      <c r="S20" s="12">
        <f>'[1]В.Фосня '!S20+[1]В.Чернігівка!S20+[1]В.Хайча!S20+'[1]Гладковичі '!S20+[1]Гошів!S20+[1]Лучанки!S20+[1]Листвин!S20+[1]Можари!S20+[1]Овруч1!S20+[1]Ігнатпіль!S20+[1]Прилуки!S20+[1]Черепин!S20+[1]Піщаниця!S20+[1]Покалів!S20+[1]Кирдани!S20+[1]Словечно!S20+[1]Тхорин!S20+[1]Шоломки!S20+'[1]Сл-Шоломк.'!S20+[1]Бондари!S20+[1]Велідники!S20+[1]Заріччя!S20+[1]Норинськ!S20+'[1]Перш.ДНЗ №2'!S20+'[1]Перш.ДНЗ №1'!S20+'[1]ДНЗ №10'!S20+'[1]ДНЗ №8'!S20+'[1]ДНЗ №6'!S20+[1]Селезівка!S20+'[1]ДНЗ №5'!S20+'[1]ДНЗ №4'!S20+'[1]ДНЗ №2'!S20+'[1]ДНЗ №1'!S20+[1]Бігунь!S20</f>
        <v>0</v>
      </c>
      <c r="T20" s="12">
        <f>'[1]В.Фосня '!T20+[1]В.Чернігівка!T20+[1]В.Хайча!T20+'[1]Гладковичі '!T20+[1]Гошів!T20+[1]Лучанки!T20+[1]Листвин!T20+[1]Можари!T20+[1]Овруч1!T20+[1]Ігнатпіль!T20+[1]Прилуки!T20+[1]Черепин!T20+[1]Піщаниця!T20+[1]Покалів!T20+[1]Кирдани!T20+[1]Словечно!T20+[1]Тхорин!T20+[1]Шоломки!T20+'[1]Сл-Шоломк.'!T20+[1]Бондари!T20+[1]Велідники!T20+[1]Заріччя!T20+[1]Норинськ!T20+'[1]Перш.ДНЗ №2'!T20+'[1]Перш.ДНЗ №1'!T20+'[1]ДНЗ №10'!T20+'[1]ДНЗ №8'!T20+'[1]ДНЗ №6'!T20+[1]Селезівка!T20+'[1]ДНЗ №5'!T20+'[1]ДНЗ №4'!T20+'[1]ДНЗ №2'!T20+'[1]ДНЗ №1'!T20+[1]Бігунь!T20</f>
        <v>0</v>
      </c>
      <c r="U20" s="12">
        <f>'[1]В.Фосня '!U20+[1]В.Чернігівка!U20+[1]В.Хайча!U20+'[1]Гладковичі '!U20+[1]Гошів!U20+[1]Лучанки!U20+[1]Листвин!U20+[1]Можари!U20+[1]Овруч1!U20+[1]Ігнатпіль!U20+[1]Прилуки!U20+[1]Черепин!U20+[1]Піщаниця!U20+[1]Покалів!U20+[1]Кирдани!U20+[1]Словечно!U20+[1]Тхорин!U20+[1]Шоломки!U20+'[1]Сл-Шоломк.'!U20+[1]Бондари!U20+[1]Велідники!U20+[1]Заріччя!U20+[1]Норинськ!U20+'[1]Перш.ДНЗ №2'!U20+'[1]Перш.ДНЗ №1'!U20+'[1]ДНЗ №10'!U20+'[1]ДНЗ №8'!U20+'[1]ДНЗ №6'!U20+[1]Селезівка!U20+'[1]ДНЗ №5'!U20+'[1]ДНЗ №4'!U20+'[1]ДНЗ №2'!U20+'[1]ДНЗ №1'!U20+[1]Бігунь!U20</f>
        <v>577.5</v>
      </c>
      <c r="V20" s="12">
        <f>'[1]В.Фосня '!V20+[1]В.Чернігівка!V20+[1]В.Хайча!V20+'[1]Гладковичі '!V20+[1]Гошів!V20+[1]Лучанки!V20+[1]Листвин!V20+[1]Можари!V20+[1]Овруч1!V20+[1]Ігнатпіль!V20+[1]Прилуки!V20+[1]Черепин!V20+[1]Піщаниця!V20+[1]Покалів!V20+[1]Кирдани!V20+[1]Словечно!V20+[1]Тхорин!V20+[1]Шоломки!V20+'[1]Сл-Шоломк.'!V20+[1]Бондари!V20+[1]Велідники!V20+[1]Заріччя!V20+[1]Норинськ!V20+'[1]Перш.ДНЗ №2'!V20+'[1]Перш.ДНЗ №1'!V20+'[1]ДНЗ №10'!V20+'[1]ДНЗ №8'!V20+'[1]ДНЗ №6'!V20+[1]Селезівка!V20+'[1]ДНЗ №5'!V20+'[1]ДНЗ №4'!V20+'[1]ДНЗ №2'!V20+'[1]ДНЗ №1'!V20+[1]Бігунь!V20</f>
        <v>0</v>
      </c>
      <c r="W20" s="12">
        <f>'[1]В.Фосня '!W20+[1]В.Чернігівка!W20+[1]В.Хайча!W20+'[1]Гладковичі '!W20+[1]Гошів!W20+[1]Лучанки!W20+[1]Листвин!W20+[1]Можари!W20+[1]Овруч1!W20+[1]Ігнатпіль!W20+[1]Прилуки!W20+[1]Черепин!W20+[1]Піщаниця!W20+[1]Покалів!W20+[1]Кирдани!W20+[1]Словечно!W20+[1]Тхорин!W20+[1]Шоломки!W20+'[1]Сл-Шоломк.'!W20+[1]Бондари!W20+[1]Велідники!W20+[1]Заріччя!W20+[1]Норинськ!W20+'[1]Перш.ДНЗ №2'!W20+'[1]Перш.ДНЗ №1'!W20+'[1]ДНЗ №10'!W20+'[1]ДНЗ №8'!W20+'[1]ДНЗ №6'!W20+[1]Селезівка!W20+'[1]ДНЗ №5'!W20+'[1]ДНЗ №4'!W20+'[1]ДНЗ №2'!W20+'[1]ДНЗ №1'!W20+[1]Бігунь!W20</f>
        <v>0</v>
      </c>
      <c r="X20" s="12">
        <f>'[1]В.Фосня '!X20+[1]В.Чернігівка!X20+[1]В.Хайча!X20+'[1]Гладковичі '!X20+[1]Гошів!X20+[1]Лучанки!X20+[1]Листвин!X20+[1]Можари!X20+[1]Овруч1!X20+[1]Ігнатпіль!X20+[1]Прилуки!X20+[1]Черепин!X20+[1]Піщаниця!X20+[1]Покалів!X20+[1]Кирдани!X20+[1]Словечно!X20+[1]Тхорин!X20+[1]Шоломки!X20+'[1]Сл-Шоломк.'!X20+[1]Бондари!X20+[1]Велідники!X20+[1]Заріччя!X20+[1]Норинськ!X20+'[1]Перш.ДНЗ №2'!X20+'[1]Перш.ДНЗ №1'!X20+'[1]ДНЗ №10'!X20+'[1]ДНЗ №8'!X20+'[1]ДНЗ №6'!X20+[1]Селезівка!X20+'[1]ДНЗ №5'!X20+'[1]ДНЗ №4'!X20+'[1]ДНЗ №2'!X20+'[1]ДНЗ №1'!X20+[1]Бігунь!X20</f>
        <v>385</v>
      </c>
      <c r="Y20" s="12">
        <f>'[1]В.Фосня '!Y20+[1]В.Чернігівка!Y20+[1]В.Хайча!Y20+'[1]Гладковичі '!Y20+[1]Гошів!Y20+[1]Лучанки!Y20+[1]Листвин!Y20+[1]Можари!Y20+[1]Овруч1!Y20+[1]Ігнатпіль!Y20+[1]Прилуки!Y20+[1]Черепин!Y20+[1]Піщаниця!Y20+[1]Покалів!Y20+[1]Кирдани!Y20+[1]Словечно!Y20+[1]Тхорин!Y20+[1]Шоломки!Y20+'[1]Сл-Шоломк.'!Y20+[1]Бондари!Y20+[1]Велідники!Y20+[1]Заріччя!Y20+[1]Норинськ!Y20+'[1]Перш.ДНЗ №2'!Y20+'[1]Перш.ДНЗ №1'!Y20+'[1]ДНЗ №10'!Y20+'[1]ДНЗ №8'!Y20+'[1]ДНЗ №6'!Y20+[1]Селезівка!Y20+'[1]ДНЗ №5'!Y20+'[1]ДНЗ №4'!Y20+'[1]ДНЗ №2'!Y20+'[1]ДНЗ №1'!Y20+[1]Бігунь!Y20</f>
        <v>0</v>
      </c>
      <c r="Z20" s="12">
        <f>'[1]В.Фосня '!Z20+[1]В.Чернігівка!Z20+[1]В.Хайча!Z20+'[1]Гладковичі '!Z20+[1]Гошів!Z20+[1]Лучанки!Z20+[1]Листвин!Z20+[1]Можари!Z20+[1]Овруч1!Z20+[1]Ігнатпіль!Z20+[1]Прилуки!Z20+[1]Черепин!Z20+[1]Піщаниця!Z20+[1]Покалів!Z20+[1]Кирдани!Z20+[1]Словечно!Z20+[1]Тхорин!Z20+[1]Шоломки!Z20+'[1]Сл-Шоломк.'!Z20+[1]Бондари!Z20+[1]Велідники!Z20+[1]Заріччя!Z20+[1]Норинськ!Z20+'[1]Перш.ДНЗ №2'!Z20+'[1]Перш.ДНЗ №1'!Z20+'[1]ДНЗ №10'!Z20+'[1]ДНЗ №8'!Z20+'[1]ДНЗ №6'!Z20+[1]Селезівка!Z20+'[1]ДНЗ №5'!Z20+'[1]ДНЗ №4'!Z20+'[1]ДНЗ №2'!Z20+'[1]ДНЗ №1'!Z20+[1]Бігунь!Z20</f>
        <v>0</v>
      </c>
      <c r="AA20" s="12">
        <f>'[1]В.Фосня '!AA20+[1]В.Чернігівка!AA20+[1]В.Хайча!AA20+'[1]Гладковичі '!AA20+[1]Гошів!AA20+[1]Лучанки!AA20+[1]Листвин!AA20+[1]Можари!AA20+[1]Овруч1!AA20+[1]Ігнатпіль!AA20+[1]Прилуки!AA20+[1]Черепин!AA20+[1]Піщаниця!AA20+[1]Покалів!AA20+[1]Кирдани!AA20+[1]Словечно!AA20+[1]Тхорин!AA20+[1]Шоломки!AA20+'[1]Сл-Шоломк.'!AA20+[1]Бондари!AA20+[1]Велідники!AA20+[1]Заріччя!AA20+[1]Норинськ!AA20+'[1]Перш.ДНЗ №2'!AA20+'[1]Перш.ДНЗ №1'!AA20+'[1]ДНЗ №10'!AA20+'[1]ДНЗ №8'!AA20+'[1]ДНЗ №6'!AA20+[1]Селезівка!AA20+'[1]ДНЗ №5'!AA20+'[1]ДНЗ №4'!AA20+'[1]ДНЗ №2'!AA20+'[1]ДНЗ №1'!AA20+[1]Бігунь!AA20</f>
        <v>385</v>
      </c>
      <c r="AB20" s="12">
        <f>'[1]В.Фосня '!AB20+[1]В.Чернігівка!AB20+[1]В.Хайча!AB20+'[1]Гладковичі '!AB20+[1]Гошів!AB20+[1]Лучанки!AB20+[1]Листвин!AB20+[1]Можари!AB20+[1]Овруч1!AB20+[1]Ігнатпіль!AB20+[1]Прилуки!AB20+[1]Черепин!AB20+[1]Піщаниця!AB20+[1]Покалів!AB20+[1]Кирдани!AB20+[1]Словечно!AB20+[1]Тхорин!AB20+[1]Шоломки!AB20+'[1]Сл-Шоломк.'!AB20+[1]Бондари!AB20+[1]Велідники!AB20+[1]Заріччя!AB20+[1]Норинськ!AB20+'[1]Перш.ДНЗ №2'!AB20+'[1]Перш.ДНЗ №1'!AB20+'[1]ДНЗ №10'!AB20+'[1]ДНЗ №8'!AB20+'[1]ДНЗ №6'!AB20+[1]Селезівка!AB20+'[1]ДНЗ №5'!AB20+'[1]ДНЗ №4'!AB20+'[1]ДНЗ №2'!AB20+'[1]ДНЗ №1'!AB20+[1]Бігунь!AB20</f>
        <v>0</v>
      </c>
      <c r="AC20" s="12">
        <f>'[1]В.Фосня '!AC20+[1]В.Чернігівка!AC20+[1]В.Хайча!AC20+'[1]Гладковичі '!AC20+[1]Гошів!AC20+[1]Лучанки!AC20+[1]Листвин!AC20+[1]Можари!AC20+[1]Овруч1!AC20+[1]Ігнатпіль!AC20+[1]Прилуки!AC20+[1]Черепин!AC20+[1]Піщаниця!AC20+[1]Покалів!AC20+[1]Кирдани!AC20+[1]Словечно!AC20+[1]Тхорин!AC20+[1]Шоломки!AC20+'[1]Сл-Шоломк.'!AC20+[1]Бондари!AC20+[1]Велідники!AC20+[1]Заріччя!AC20+[1]Норинськ!AC20+'[1]Перш.ДНЗ №2'!AC20+'[1]Перш.ДНЗ №1'!AC20+'[1]ДНЗ №10'!AC20+'[1]ДНЗ №8'!AC20+'[1]ДНЗ №6'!AC20+[1]Селезівка!AC20+'[1]ДНЗ №5'!AC20+'[1]ДНЗ №4'!AC20+'[1]ДНЗ №2'!AC20+'[1]ДНЗ №1'!AC20+[1]Бігунь!AC20</f>
        <v>3272.5</v>
      </c>
      <c r="AD20" s="12"/>
      <c r="AE20" s="12"/>
    </row>
    <row r="21" spans="1:31" x14ac:dyDescent="0.25">
      <c r="A21" s="34"/>
      <c r="B21" s="8" t="s">
        <v>50</v>
      </c>
      <c r="C21" s="9">
        <f t="shared" si="5"/>
        <v>136031.30092212331</v>
      </c>
      <c r="D21" s="8">
        <v>18.5</v>
      </c>
      <c r="E21" s="10">
        <f>2.42*E8</f>
        <v>1618.98</v>
      </c>
      <c r="F21" s="11">
        <f t="shared" si="0"/>
        <v>359.41356000000007</v>
      </c>
      <c r="G21" s="11">
        <v>36</v>
      </c>
      <c r="H21" s="11">
        <f t="shared" si="1"/>
        <v>129.38888160000002</v>
      </c>
      <c r="I21" s="11">
        <v>59.9</v>
      </c>
      <c r="J21" s="11">
        <v>20.100000000000001</v>
      </c>
      <c r="K21" s="11">
        <f t="shared" si="2"/>
        <v>568.80244160000007</v>
      </c>
      <c r="L21" s="11">
        <f t="shared" si="3"/>
        <v>205.90648385920002</v>
      </c>
      <c r="M21" s="11">
        <f t="shared" si="4"/>
        <v>774.70892545920015</v>
      </c>
      <c r="N21" s="12">
        <f>'[1]В.Фосня '!N21+[1]В.Чернігівка!N21+[1]В.Хайча!N21+'[1]Гладковичі '!N21+[1]Гошів!N21+[1]Лучанки!N21+[1]Листвин!N21+[1]Можари!N21+[1]Овруч1!N21+[1]Ігнатпіль!N21+[1]Прилуки!N21+[1]Черепин!N21+[1]Піщаниця!N21+[1]Покалів!N21+[1]Кирдани!N21+[1]Словечно!N21+[1]Тхорин!N21+[1]Шоломки!N21+'[1]Сл-Шоломк.'!N21+[1]Бондари!N21+[1]Велідники!N21+[1]Заріччя!N21+[1]Норинськ!N21+'[1]Перш.ДНЗ №2'!N21+'[1]Перш.ДНЗ №1'!N21+'[1]ДНЗ №10'!N21+'[1]ДНЗ №8'!N21+'[1]ДНЗ №6'!N21+[1]Селезівка!N21+'[1]ДНЗ №5'!N21+'[1]ДНЗ №4'!N21+'[1]ДНЗ №2'!N21+'[1]ДНЗ №1'!N21+[1]Бігунь!N21</f>
        <v>128574.10092212328</v>
      </c>
      <c r="O21" s="12">
        <f>'[1]В.Фосня '!O21+[1]В.Чернігівка!O21+[1]В.Хайча!O21+'[1]Гладковичі '!O21+[1]Гошів!O21+[1]Лучанки!O21+[1]Листвин!O21+[1]Можари!O21+[1]Овруч1!O21+[1]Ігнатпіль!O21+[1]Прилуки!O21+[1]Черепин!O21+[1]Піщаниця!O21+[1]Покалів!O21+[1]Кирдани!O21+[1]Словечно!O21+[1]Тхорин!O21+[1]Шоломки!O21+'[1]Сл-Шоломк.'!O21+[1]Бондари!O21+[1]Велідники!O21+[1]Заріччя!O21+[1]Норинськ!O21+'[1]Перш.ДНЗ №2'!O21+'[1]Перш.ДНЗ №1'!O21+'[1]ДНЗ №10'!O21+'[1]ДНЗ №8'!O21+'[1]ДНЗ №6'!O21+[1]Селезівка!O21+'[1]ДНЗ №5'!O21+'[1]ДНЗ №4'!O21+'[1]ДНЗ №2'!O21+'[1]ДНЗ №1'!O21+[1]Бігунь!O21</f>
        <v>0</v>
      </c>
      <c r="P21" s="12">
        <f>'[1]В.Фосня '!P21+[1]В.Чернігівка!P21+[1]В.Хайча!P21+'[1]Гладковичі '!P21+[1]Гошів!P21+[1]Лучанки!P21+[1]Листвин!P21+[1]Можари!P21+[1]Овруч1!P21+[1]Ігнатпіль!P21+[1]Прилуки!P21+[1]Черепин!P21+[1]Піщаниця!P21+[1]Покалів!P21+[1]Кирдани!P21+[1]Словечно!P21+[1]Тхорин!P21+[1]Шоломки!P21+'[1]Сл-Шоломк.'!P21+[1]Бондари!P21+[1]Велідники!P21+[1]Заріччя!P21+[1]Норинськ!P21+'[1]Перш.ДНЗ №2'!P21+'[1]Перш.ДНЗ №1'!P21+'[1]ДНЗ №10'!P21+'[1]ДНЗ №8'!P21+'[1]ДНЗ №6'!P21+[1]Селезівка!P21+'[1]ДНЗ №5'!P21+'[1]ДНЗ №4'!P21+'[1]ДНЗ №2'!P21+'[1]ДНЗ №1'!P21+[1]Бігунь!P21</f>
        <v>1</v>
      </c>
      <c r="Q21" s="12">
        <f>'[1]В.Фосня '!Q21+[1]В.Чернігівка!Q21+[1]В.Хайча!Q21+'[1]Гладковичі '!Q21+[1]Гошів!Q21+[1]Лучанки!Q21+[1]Листвин!Q21+[1]Можари!Q21+[1]Овруч1!Q21+[1]Ігнатпіль!Q21+[1]Прилуки!Q21+[1]Черепин!Q21+[1]Піщаниця!Q21+[1]Покалів!Q21+[1]Кирдани!Q21+[1]Словечно!Q21+[1]Тхорин!Q21+[1]Шоломки!Q21+'[1]Сл-Шоломк.'!Q21+[1]Бондари!Q21+[1]Велідники!Q21+[1]Заріччя!Q21+[1]Норинськ!Q21+'[1]Перш.ДНЗ №2'!Q21+'[1]Перш.ДНЗ №1'!Q21+'[1]ДНЗ №10'!Q21+'[1]ДНЗ №8'!Q21+'[1]ДНЗ №6'!Q21+[1]Селезівка!Q21+'[1]ДНЗ №5'!Q21+'[1]ДНЗ №4'!Q21+'[1]ДНЗ №2'!Q21+'[1]ДНЗ №1'!Q21+[1]Бігунь!Q21</f>
        <v>2193</v>
      </c>
      <c r="R21" s="12">
        <f>'[1]В.Фосня '!R21+[1]В.Чернігівка!R21+[1]В.Хайча!R21+'[1]Гладковичі '!R21+[1]Гошів!R21+[1]Лучанки!R21+[1]Листвин!R21+[1]Можари!R21+[1]Овруч1!R21+[1]Ігнатпіль!R21+[1]Прилуки!R21+[1]Черепин!R21+[1]Піщаниця!R21+[1]Покалів!R21+[1]Кирдани!R21+[1]Словечно!R21+[1]Тхорин!R21+[1]Шоломки!R21+'[1]Сл-Шоломк.'!R21+[1]Бондари!R21+[1]Велідники!R21+[1]Заріччя!R21+[1]Норинськ!R21+'[1]Перш.ДНЗ №2'!R21+'[1]Перш.ДНЗ №1'!R21+'[1]ДНЗ №10'!R21+'[1]ДНЗ №8'!R21+'[1]ДНЗ №6'!R21+[1]Селезівка!R21+'[1]ДНЗ №5'!R21+'[1]ДНЗ №4'!R21+'[1]ДНЗ №2'!R21+'[1]ДНЗ №1'!R21+[1]Бігунь!R21</f>
        <v>0</v>
      </c>
      <c r="S21" s="12">
        <f>'[1]В.Фосня '!S21+[1]В.Чернігівка!S21+[1]В.Хайча!S21+'[1]Гладковичі '!S21+[1]Гошів!S21+[1]Лучанки!S21+[1]Листвин!S21+[1]Можари!S21+[1]Овруч1!S21+[1]Ігнатпіль!S21+[1]Прилуки!S21+[1]Черепин!S21+[1]Піщаниця!S21+[1]Покалів!S21+[1]Кирдани!S21+[1]Словечно!S21+[1]Тхорин!S21+[1]Шоломки!S21+'[1]Сл-Шоломк.'!S21+[1]Бондари!S21+[1]Велідники!S21+[1]Заріччя!S21+[1]Норинськ!S21+'[1]Перш.ДНЗ №2'!S21+'[1]Перш.ДНЗ №1'!S21+'[1]ДНЗ №10'!S21+'[1]ДНЗ №8'!S21+'[1]ДНЗ №6'!S21+[1]Селезівка!S21+'[1]ДНЗ №5'!S21+'[1]ДНЗ №4'!S21+'[1]ДНЗ №2'!S21+'[1]ДНЗ №1'!S21+[1]Бігунь!S21</f>
        <v>0</v>
      </c>
      <c r="T21" s="12">
        <f>'[1]В.Фосня '!T21+[1]В.Чернігівка!T21+[1]В.Хайча!T21+'[1]Гладковичі '!T21+[1]Гошів!T21+[1]Лучанки!T21+[1]Листвин!T21+[1]Можари!T21+[1]Овруч1!T21+[1]Ігнатпіль!T21+[1]Прилуки!T21+[1]Черепин!T21+[1]Піщаниця!T21+[1]Покалів!T21+[1]Кирдани!T21+[1]Словечно!T21+[1]Тхорин!T21+[1]Шоломки!T21+'[1]Сл-Шоломк.'!T21+[1]Бондари!T21+[1]Велідники!T21+[1]Заріччя!T21+[1]Норинськ!T21+'[1]Перш.ДНЗ №2'!T21+'[1]Перш.ДНЗ №1'!T21+'[1]ДНЗ №10'!T21+'[1]ДНЗ №8'!T21+'[1]ДНЗ №6'!T21+[1]Селезівка!T21+'[1]ДНЗ №5'!T21+'[1]ДНЗ №4'!T21+'[1]ДНЗ №2'!T21+'[1]ДНЗ №1'!T21+[1]Бігунь!T21</f>
        <v>0</v>
      </c>
      <c r="U21" s="12">
        <f>'[1]В.Фосня '!U21+[1]В.Чернігівка!U21+[1]В.Хайча!U21+'[1]Гладковичі '!U21+[1]Гошів!U21+[1]Лучанки!U21+[1]Листвин!U21+[1]Можари!U21+[1]Овруч1!U21+[1]Ігнатпіль!U21+[1]Прилуки!U21+[1]Черепин!U21+[1]Піщаниця!U21+[1]Покалів!U21+[1]Кирдани!U21+[1]Словечно!U21+[1]Тхорин!U21+[1]Шоломки!U21+'[1]Сл-Шоломк.'!U21+[1]Бондари!U21+[1]Велідники!U21+[1]Заріччя!U21+[1]Норинськ!U21+'[1]Перш.ДНЗ №2'!U21+'[1]Перш.ДНЗ №1'!U21+'[1]ДНЗ №10'!U21+'[1]ДНЗ №8'!U21+'[1]ДНЗ №6'!U21+[1]Селезівка!U21+'[1]ДНЗ №5'!U21+'[1]ДНЗ №4'!U21+'[1]ДНЗ №2'!U21+'[1]ДНЗ №1'!U21+[1]Бігунь!U21</f>
        <v>657.9</v>
      </c>
      <c r="V21" s="12">
        <f>'[1]В.Фосня '!V21+[1]В.Чернігівка!V21+[1]В.Хайча!V21+'[1]Гладковичі '!V21+[1]Гошів!V21+[1]Лучанки!V21+[1]Листвин!V21+[1]Можари!V21+[1]Овруч1!V21+[1]Ігнатпіль!V21+[1]Прилуки!V21+[1]Черепин!V21+[1]Піщаниця!V21+[1]Покалів!V21+[1]Кирдани!V21+[1]Словечно!V21+[1]Тхорин!V21+[1]Шоломки!V21+'[1]Сл-Шоломк.'!V21+[1]Бондари!V21+[1]Велідники!V21+[1]Заріччя!V21+[1]Норинськ!V21+'[1]Перш.ДНЗ №2'!V21+'[1]Перш.ДНЗ №1'!V21+'[1]ДНЗ №10'!V21+'[1]ДНЗ №8'!V21+'[1]ДНЗ №6'!V21+[1]Селезівка!V21+'[1]ДНЗ №5'!V21+'[1]ДНЗ №4'!V21+'[1]ДНЗ №2'!V21+'[1]ДНЗ №1'!V21+[1]Бігунь!V21</f>
        <v>0</v>
      </c>
      <c r="W21" s="12">
        <f>'[1]В.Фосня '!W21+[1]В.Чернігівка!W21+[1]В.Хайча!W21+'[1]Гладковичі '!W21+[1]Гошів!W21+[1]Лучанки!W21+[1]Листвин!W21+[1]Можари!W21+[1]Овруч1!W21+[1]Ігнатпіль!W21+[1]Прилуки!W21+[1]Черепин!W21+[1]Піщаниця!W21+[1]Покалів!W21+[1]Кирдани!W21+[1]Словечно!W21+[1]Тхорин!W21+[1]Шоломки!W21+'[1]Сл-Шоломк.'!W21+[1]Бондари!W21+[1]Велідники!W21+[1]Заріччя!W21+[1]Норинськ!W21+'[1]Перш.ДНЗ №2'!W21+'[1]Перш.ДНЗ №1'!W21+'[1]ДНЗ №10'!W21+'[1]ДНЗ №8'!W21+'[1]ДНЗ №6'!W21+[1]Селезівка!W21+'[1]ДНЗ №5'!W21+'[1]ДНЗ №4'!W21+'[1]ДНЗ №2'!W21+'[1]ДНЗ №1'!W21+[1]Бігунь!W21</f>
        <v>0</v>
      </c>
      <c r="X21" s="12">
        <f>'[1]В.Фосня '!X21+[1]В.Чернігівка!X21+[1]В.Хайча!X21+'[1]Гладковичі '!X21+[1]Гошів!X21+[1]Лучанки!X21+[1]Листвин!X21+[1]Можари!X21+[1]Овруч1!X21+[1]Ігнатпіль!X21+[1]Прилуки!X21+[1]Черепин!X21+[1]Піщаниця!X21+[1]Покалів!X21+[1]Кирдани!X21+[1]Словечно!X21+[1]Тхорин!X21+[1]Шоломки!X21+'[1]Сл-Шоломк.'!X21+[1]Бондари!X21+[1]Велідники!X21+[1]Заріччя!X21+[1]Норинськ!X21+'[1]Перш.ДНЗ №2'!X21+'[1]Перш.ДНЗ №1'!X21+'[1]ДНЗ №10'!X21+'[1]ДНЗ №8'!X21+'[1]ДНЗ №6'!X21+[1]Селезівка!X21+'[1]ДНЗ №5'!X21+'[1]ДНЗ №4'!X21+'[1]ДНЗ №2'!X21+'[1]ДНЗ №1'!X21+[1]Бігунь!X21</f>
        <v>438.6</v>
      </c>
      <c r="Y21" s="12">
        <f>'[1]В.Фосня '!Y21+[1]В.Чернігівка!Y21+[1]В.Хайча!Y21+'[1]Гладковичі '!Y21+[1]Гошів!Y21+[1]Лучанки!Y21+[1]Листвин!Y21+[1]Можари!Y21+[1]Овруч1!Y21+[1]Ігнатпіль!Y21+[1]Прилуки!Y21+[1]Черепин!Y21+[1]Піщаниця!Y21+[1]Покалів!Y21+[1]Кирдани!Y21+[1]Словечно!Y21+[1]Тхорин!Y21+[1]Шоломки!Y21+'[1]Сл-Шоломк.'!Y21+[1]Бондари!Y21+[1]Велідники!Y21+[1]Заріччя!Y21+[1]Норинськ!Y21+'[1]Перш.ДНЗ №2'!Y21+'[1]Перш.ДНЗ №1'!Y21+'[1]ДНЗ №10'!Y21+'[1]ДНЗ №8'!Y21+'[1]ДНЗ №6'!Y21+[1]Селезівка!Y21+'[1]ДНЗ №5'!Y21+'[1]ДНЗ №4'!Y21+'[1]ДНЗ №2'!Y21+'[1]ДНЗ №1'!Y21+[1]Бігунь!Y21</f>
        <v>0</v>
      </c>
      <c r="Z21" s="12">
        <f>'[1]В.Фосня '!Z21+[1]В.Чернігівка!Z21+[1]В.Хайча!Z21+'[1]Гладковичі '!Z21+[1]Гошів!Z21+[1]Лучанки!Z21+[1]Листвин!Z21+[1]Можари!Z21+[1]Овруч1!Z21+[1]Ігнатпіль!Z21+[1]Прилуки!Z21+[1]Черепин!Z21+[1]Піщаниця!Z21+[1]Покалів!Z21+[1]Кирдани!Z21+[1]Словечно!Z21+[1]Тхорин!Z21+[1]Шоломки!Z21+'[1]Сл-Шоломк.'!Z21+[1]Бондари!Z21+[1]Велідники!Z21+[1]Заріччя!Z21+[1]Норинськ!Z21+'[1]Перш.ДНЗ №2'!Z21+'[1]Перш.ДНЗ №1'!Z21+'[1]ДНЗ №10'!Z21+'[1]ДНЗ №8'!Z21+'[1]ДНЗ №6'!Z21+[1]Селезівка!Z21+'[1]ДНЗ №5'!Z21+'[1]ДНЗ №4'!Z21+'[1]ДНЗ №2'!Z21+'[1]ДНЗ №1'!Z21+[1]Бігунь!Z21</f>
        <v>0</v>
      </c>
      <c r="AA21" s="12">
        <f>'[1]В.Фосня '!AA21+[1]В.Чернігівка!AA21+[1]В.Хайча!AA21+'[1]Гладковичі '!AA21+[1]Гошів!AA21+[1]Лучанки!AA21+[1]Листвин!AA21+[1]Можари!AA21+[1]Овруч1!AA21+[1]Ігнатпіль!AA21+[1]Прилуки!AA21+[1]Черепин!AA21+[1]Піщаниця!AA21+[1]Покалів!AA21+[1]Кирдани!AA21+[1]Словечно!AA21+[1]Тхорин!AA21+[1]Шоломки!AA21+'[1]Сл-Шоломк.'!AA21+[1]Бондари!AA21+[1]Велідники!AA21+[1]Заріччя!AA21+[1]Норинськ!AA21+'[1]Перш.ДНЗ №2'!AA21+'[1]Перш.ДНЗ №1'!AA21+'[1]ДНЗ №10'!AA21+'[1]ДНЗ №8'!AA21+'[1]ДНЗ №6'!AA21+[1]Селезівка!AA21+'[1]ДНЗ №5'!AA21+'[1]ДНЗ №4'!AA21+'[1]ДНЗ №2'!AA21+'[1]ДНЗ №1'!AA21+[1]Бігунь!AA21</f>
        <v>438.6</v>
      </c>
      <c r="AB21" s="12">
        <f>'[1]В.Фосня '!AB21+[1]В.Чернігівка!AB21+[1]В.Хайча!AB21+'[1]Гладковичі '!AB21+[1]Гошів!AB21+[1]Лучанки!AB21+[1]Листвин!AB21+[1]Можари!AB21+[1]Овруч1!AB21+[1]Ігнатпіль!AB21+[1]Прилуки!AB21+[1]Черепин!AB21+[1]Піщаниця!AB21+[1]Покалів!AB21+[1]Кирдани!AB21+[1]Словечно!AB21+[1]Тхорин!AB21+[1]Шоломки!AB21+'[1]Сл-Шоломк.'!AB21+[1]Бондари!AB21+[1]Велідники!AB21+[1]Заріччя!AB21+[1]Норинськ!AB21+'[1]Перш.ДНЗ №2'!AB21+'[1]Перш.ДНЗ №1'!AB21+'[1]ДНЗ №10'!AB21+'[1]ДНЗ №8'!AB21+'[1]ДНЗ №6'!AB21+[1]Селезівка!AB21+'[1]ДНЗ №5'!AB21+'[1]ДНЗ №4'!AB21+'[1]ДНЗ №2'!AB21+'[1]ДНЗ №1'!AB21+[1]Бігунь!AB21</f>
        <v>0</v>
      </c>
      <c r="AC21" s="12">
        <f>'[1]В.Фосня '!AC21+[1]В.Чернігівка!AC21+[1]В.Хайча!AC21+'[1]Гладковичі '!AC21+[1]Гошів!AC21+[1]Лучанки!AC21+[1]Листвин!AC21+[1]Можари!AC21+[1]Овруч1!AC21+[1]Ігнатпіль!AC21+[1]Прилуки!AC21+[1]Черепин!AC21+[1]Піщаниця!AC21+[1]Покалів!AC21+[1]Кирдани!AC21+[1]Словечно!AC21+[1]Тхорин!AC21+[1]Шоломки!AC21+'[1]Сл-Шоломк.'!AC21+[1]Бондари!AC21+[1]Велідники!AC21+[1]Заріччя!AC21+[1]Норинськ!AC21+'[1]Перш.ДНЗ №2'!AC21+'[1]Перш.ДНЗ №1'!AC21+'[1]ДНЗ №10'!AC21+'[1]ДНЗ №8'!AC21+'[1]ДНЗ №6'!AC21+[1]Селезівка!AC21+'[1]ДНЗ №5'!AC21+'[1]ДНЗ №4'!AC21+'[1]ДНЗ №2'!AC21+'[1]ДНЗ №1'!AC21+[1]Бігунь!AC21</f>
        <v>3728.1</v>
      </c>
      <c r="AD21" s="12"/>
      <c r="AE21" s="12"/>
    </row>
    <row r="22" spans="1:31" x14ac:dyDescent="0.25">
      <c r="A22" s="34"/>
      <c r="B22" s="8" t="s">
        <v>51</v>
      </c>
      <c r="C22" s="9">
        <f t="shared" si="5"/>
        <v>39692.866166947977</v>
      </c>
      <c r="D22" s="8">
        <v>13.5</v>
      </c>
      <c r="E22" s="10">
        <f>2.58*E8</f>
        <v>1726.02</v>
      </c>
      <c r="F22" s="11">
        <f t="shared" si="0"/>
        <v>279.61523999999997</v>
      </c>
      <c r="G22" s="11">
        <v>36</v>
      </c>
      <c r="H22" s="11">
        <f t="shared" si="1"/>
        <v>100.6614864</v>
      </c>
      <c r="I22" s="11">
        <v>46.6</v>
      </c>
      <c r="J22" s="11">
        <v>15.2</v>
      </c>
      <c r="K22" s="11">
        <f t="shared" si="2"/>
        <v>442.07672639999998</v>
      </c>
      <c r="L22" s="11">
        <f t="shared" si="3"/>
        <v>160.03177495679998</v>
      </c>
      <c r="M22" s="11">
        <f t="shared" si="4"/>
        <v>602.10850135679993</v>
      </c>
      <c r="N22" s="12">
        <f>'[1]В.Фосня '!N22+[1]В.Чернігівка!N22+[1]В.Хайча!N22+'[1]Гладковичі '!N22+[1]Гошів!N22+[1]Лучанки!N22+[1]Листвин!N22+[1]Можари!N22+[1]Овруч1!N22+[1]Ігнатпіль!N22+[1]Прилуки!N22+[1]Черепин!N22+[1]Піщаниця!N22+[1]Покалів!N22+[1]Кирдани!N22+[1]Словечно!N22+[1]Тхорин!N22+[1]Шоломки!N22+'[1]Сл-Шоломк.'!N22+[1]Бондари!N22+[1]Велідники!N22+[1]Заріччя!N22+[1]Норинськ!N22+'[1]Перш.ДНЗ №2'!N22+'[1]Перш.ДНЗ №1'!N22+'[1]ДНЗ №10'!N22+'[1]ДНЗ №8'!N22+'[1]ДНЗ №6'!N22+[1]Селезівка!N22+'[1]ДНЗ №5'!N22+'[1]ДНЗ №4'!N22+'[1]ДНЗ №2'!N22+'[1]ДНЗ №1'!N22+[1]Бігунь!N22</f>
        <v>29845.466166947986</v>
      </c>
      <c r="O22" s="12">
        <f>'[1]В.Фосня '!O22+[1]В.Чернігівка!O22+[1]В.Хайча!O22+'[1]Гладковичі '!O22+[1]Гошів!O22+[1]Лучанки!O22+[1]Листвин!O22+[1]Можари!O22+[1]Овруч1!O22+[1]Ігнатпіль!O22+[1]Прилуки!O22+[1]Черепин!O22+[1]Піщаниця!O22+[1]Покалів!O22+[1]Кирдани!O22+[1]Словечно!O22+[1]Тхорин!O22+[1]Шоломки!O22+'[1]Сл-Шоломк.'!O22+[1]Бондари!O22+[1]Велідники!O22+[1]Заріччя!O22+[1]Норинськ!O22+'[1]Перш.ДНЗ №2'!O22+'[1]Перш.ДНЗ №1'!O22+'[1]ДНЗ №10'!O22+'[1]ДНЗ №8'!O22+'[1]ДНЗ №6'!O22+[1]Селезівка!O22+'[1]ДНЗ №5'!O22+'[1]ДНЗ №4'!O22+'[1]ДНЗ №2'!O22+'[1]ДНЗ №1'!O22+[1]Бігунь!O22</f>
        <v>0</v>
      </c>
      <c r="P22" s="12">
        <v>1514</v>
      </c>
      <c r="Q22" s="12">
        <f>'[1]В.Фосня '!Q22+[1]В.Чернігівка!Q22+[1]В.Хайча!Q22+'[1]Гладковичі '!Q22+[1]Гошів!Q22+[1]Лучанки!Q22+[1]Листвин!Q22+[1]Можари!Q22+[1]Овруч1!Q22+[1]Ігнатпіль!Q22+[1]Прилуки!Q22+[1]Черепин!Q22+[1]Піщаниця!Q22+[1]Покалів!Q22+[1]Кирдани!Q22+[1]Словечно!Q22+[1]Тхорин!Q22+[1]Шоломки!Q22+'[1]Сл-Шоломк.'!Q22+[1]Бондари!Q22+[1]Велідники!Q22+[1]Заріччя!Q22+[1]Норинськ!Q22+'[1]Перш.ДНЗ №2'!Q22+'[1]Перш.ДНЗ №1'!Q22+'[1]ДНЗ №10'!Q22+'[1]ДНЗ №8'!Q22+'[1]ДНЗ №6'!Q22+[1]Селезівка!Q22+'[1]ДНЗ №5'!Q22+'[1]ДНЗ №4'!Q22+'[1]ДНЗ №2'!Q22+'[1]ДНЗ №1'!Q22+[1]Бігунь!Q22</f>
        <v>2193</v>
      </c>
      <c r="R22" s="12">
        <f>'[1]В.Фосня '!R22+[1]В.Чернігівка!R22+[1]В.Хайча!R22+'[1]Гладковичі '!R22+[1]Гошів!R22+[1]Лучанки!R22+[1]Листвин!R22+[1]Можари!R22+[1]Овруч1!R22+[1]Ігнатпіль!R22+[1]Прилуки!R22+[1]Черепин!R22+[1]Піщаниця!R22+[1]Покалів!R22+[1]Кирдани!R22+[1]Словечно!R22+[1]Тхорин!R22+[1]Шоломки!R22+'[1]Сл-Шоломк.'!R22+[1]Бондари!R22+[1]Велідники!R22+[1]Заріччя!R22+[1]Норинськ!R22+'[1]Перш.ДНЗ №2'!R22+'[1]Перш.ДНЗ №1'!R22+'[1]ДНЗ №10'!R22+'[1]ДНЗ №8'!R22+'[1]ДНЗ №6'!R22+[1]Селезівка!R22+'[1]ДНЗ №5'!R22+'[1]ДНЗ №4'!R22+'[1]ДНЗ №2'!R22+'[1]ДНЗ №1'!R22+[1]Бігунь!R22</f>
        <v>2193</v>
      </c>
      <c r="S22" s="12">
        <f>'[1]В.Фосня '!S22+[1]В.Чернігівка!S22+[1]В.Хайча!S22+'[1]Гладковичі '!S22+[1]Гошів!S22+[1]Лучанки!S22+[1]Листвин!S22+[1]Можари!S22+[1]Овруч1!S22+[1]Ігнатпіль!S22+[1]Прилуки!S22+[1]Черепин!S22+[1]Піщаниця!S22+[1]Покалів!S22+[1]Кирдани!S22+[1]Словечно!S22+[1]Тхорин!S22+[1]Шоломки!S22+'[1]Сл-Шоломк.'!S22+[1]Бондари!S22+[1]Велідники!S22+[1]Заріччя!S22+[1]Норинськ!S22+'[1]Перш.ДНЗ №2'!S22+'[1]Перш.ДНЗ №1'!S22+'[1]ДНЗ №10'!S22+'[1]ДНЗ №8'!S22+'[1]ДНЗ №6'!S22+[1]Селезівка!S22+'[1]ДНЗ №5'!S22+'[1]ДНЗ №4'!S22+'[1]ДНЗ №2'!S22+'[1]ДНЗ №1'!S22+[1]Бігунь!S22</f>
        <v>0</v>
      </c>
      <c r="T22" s="12">
        <f>'[1]В.Фосня '!T22+[1]В.Чернігівка!T22+[1]В.Хайча!T22+'[1]Гладковичі '!T22+[1]Гошів!T22+[1]Лучанки!T22+[1]Листвин!T22+[1]Можари!T22+[1]Овруч1!T22+[1]Ігнатпіль!T22+[1]Прилуки!T22+[1]Черепин!T22+[1]Піщаниця!T22+[1]Покалів!T22+[1]Кирдани!T22+[1]Словечно!T22+[1]Тхорин!T22+[1]Шоломки!T22+'[1]Сл-Шоломк.'!T22+[1]Бондари!T22+[1]Велідники!T22+[1]Заріччя!T22+[1]Норинськ!T22+'[1]Перш.ДНЗ №2'!T22+'[1]Перш.ДНЗ №1'!T22+'[1]ДНЗ №10'!T22+'[1]ДНЗ №8'!T22+'[1]ДНЗ №6'!T22+[1]Селезівка!T22+'[1]ДНЗ №5'!T22+'[1]ДНЗ №4'!T22+'[1]ДНЗ №2'!T22+'[1]ДНЗ №1'!T22+[1]Бігунь!T22</f>
        <v>438.6</v>
      </c>
      <c r="U22" s="12">
        <f>'[1]В.Фосня '!U22+[1]В.Чернігівка!U22+[1]В.Хайча!U22+'[1]Гладковичі '!U22+[1]Гошів!U22+[1]Лучанки!U22+[1]Листвин!U22+[1]Можари!U22+[1]Овруч1!U22+[1]Ігнатпіль!U22+[1]Прилуки!U22+[1]Черепин!U22+[1]Піщаниця!U22+[1]Покалів!U22+[1]Кирдани!U22+[1]Словечно!U22+[1]Тхорин!U22+[1]Шоломки!U22+'[1]Сл-Шоломк.'!U22+[1]Бондари!U22+[1]Велідники!U22+[1]Заріччя!U22+[1]Норинськ!U22+'[1]Перш.ДНЗ №2'!U22+'[1]Перш.ДНЗ №1'!U22+'[1]ДНЗ №10'!U22+'[1]ДНЗ №8'!U22+'[1]ДНЗ №6'!U22+[1]Селезівка!U22+'[1]ДНЗ №5'!U22+'[1]ДНЗ №4'!U22+'[1]ДНЗ №2'!U22+'[1]ДНЗ №1'!U22+[1]Бігунь!U22</f>
        <v>0</v>
      </c>
      <c r="V22" s="12">
        <f>'[1]В.Фосня '!V22+[1]В.Чернігівка!V22+[1]В.Хайча!V22+'[1]Гладковичі '!V22+[1]Гошів!V22+[1]Лучанки!V22+[1]Листвин!V22+[1]Можари!V22+[1]Овруч1!V22+[1]Ігнатпіль!V22+[1]Прилуки!V22+[1]Черепин!V22+[1]Піщаниця!V22+[1]Покалів!V22+[1]Кирдани!V22+[1]Словечно!V22+[1]Тхорин!V22+[1]Шоломки!V22+'[1]Сл-Шоломк.'!V22+[1]Бондари!V22+[1]Велідники!V22+[1]Заріччя!V22+[1]Норинськ!V22+'[1]Перш.ДНЗ №2'!V22+'[1]Перш.ДНЗ №1'!V22+'[1]ДНЗ №10'!V22+'[1]ДНЗ №8'!V22+'[1]ДНЗ №6'!V22+[1]Селезівка!V22+'[1]ДНЗ №5'!V22+'[1]ДНЗ №4'!V22+'[1]ДНЗ №2'!V22+'[1]ДНЗ №1'!V22+[1]Бігунь!V22</f>
        <v>0</v>
      </c>
      <c r="W22" s="12">
        <f>'[1]В.Фосня '!W22+[1]В.Чернігівка!W22+[1]В.Хайча!W22+'[1]Гладковичі '!W22+[1]Гошів!W22+[1]Лучанки!W22+[1]Листвин!W22+[1]Можари!W22+[1]Овруч1!W22+[1]Ігнатпіль!W22+[1]Прилуки!W22+[1]Черепин!W22+[1]Піщаниця!W22+[1]Покалів!W22+[1]Кирдани!W22+[1]Словечно!W22+[1]Тхорин!W22+[1]Шоломки!W22+'[1]Сл-Шоломк.'!W22+[1]Бондари!W22+[1]Велідники!W22+[1]Заріччя!W22+[1]Норинськ!W22+'[1]Перш.ДНЗ №2'!W22+'[1]Перш.ДНЗ №1'!W22+'[1]ДНЗ №10'!W22+'[1]ДНЗ №8'!W22+'[1]ДНЗ №6'!W22+[1]Селезівка!W22+'[1]ДНЗ №5'!W22+'[1]ДНЗ №4'!W22+'[1]ДНЗ №2'!W22+'[1]ДНЗ №1'!W22+[1]Бігунь!W22</f>
        <v>0</v>
      </c>
      <c r="X22" s="12">
        <f>'[1]В.Фосня '!X22+[1]В.Чернігівка!X22+[1]В.Хайча!X22+'[1]Гладковичі '!X22+[1]Гошів!X22+[1]Лучанки!X22+[1]Листвин!X22+[1]Можари!X22+[1]Овруч1!X22+[1]Ігнатпіль!X22+[1]Прилуки!X22+[1]Черепин!X22+[1]Піщаниця!X22+[1]Покалів!X22+[1]Кирдани!X22+[1]Словечно!X22+[1]Тхорин!X22+[1]Шоломки!X22+'[1]Сл-Шоломк.'!X22+[1]Бондари!X22+[1]Велідники!X22+[1]Заріччя!X22+[1]Норинськ!X22+'[1]Перш.ДНЗ №2'!X22+'[1]Перш.ДНЗ №1'!X22+'[1]ДНЗ №10'!X22+'[1]ДНЗ №8'!X22+'[1]ДНЗ №6'!X22+[1]Селезівка!X22+'[1]ДНЗ №5'!X22+'[1]ДНЗ №4'!X22+'[1]ДНЗ №2'!X22+'[1]ДНЗ №1'!X22+[1]Бігунь!X22</f>
        <v>0</v>
      </c>
      <c r="Y22" s="12">
        <f>'[1]В.Фосня '!Y22+[1]В.Чернігівка!Y22+[1]В.Хайча!Y22+'[1]Гладковичі '!Y22+[1]Гошів!Y22+[1]Лучанки!Y22+[1]Листвин!Y22+[1]Можари!Y22+[1]Овруч1!Y22+[1]Ігнатпіль!Y22+[1]Прилуки!Y22+[1]Черепин!Y22+[1]Піщаниця!Y22+[1]Покалів!Y22+[1]Кирдани!Y22+[1]Словечно!Y22+[1]Тхорин!Y22+[1]Шоломки!Y22+'[1]Сл-Шоломк.'!Y22+[1]Бондари!Y22+[1]Велідники!Y22+[1]Заріччя!Y22+[1]Норинськ!Y22+'[1]Перш.ДНЗ №2'!Y22+'[1]Перш.ДНЗ №1'!Y22+'[1]ДНЗ №10'!Y22+'[1]ДНЗ №8'!Y22+'[1]ДНЗ №6'!Y22+[1]Селезівка!Y22+'[1]ДНЗ №5'!Y22+'[1]ДНЗ №4'!Y22+'[1]ДНЗ №2'!Y22+'[1]ДНЗ №1'!Y22+[1]Бігунь!Y22</f>
        <v>0</v>
      </c>
      <c r="Z22" s="12">
        <f>'[1]В.Фосня '!Z22+[1]В.Чернігівка!Z22+[1]В.Хайча!Z22+'[1]Гладковичі '!Z22+[1]Гошів!Z22+[1]Лучанки!Z22+[1]Листвин!Z22+[1]Можари!Z22+[1]Овруч1!Z22+[1]Ігнатпіль!Z22+[1]Прилуки!Z22+[1]Черепин!Z22+[1]Піщаниця!Z22+[1]Покалів!Z22+[1]Кирдани!Z22+[1]Словечно!Z22+[1]Тхорин!Z22+[1]Шоломки!Z22+'[1]Сл-Шоломк.'!Z22+[1]Бондари!Z22+[1]Велідники!Z22+[1]Заріччя!Z22+[1]Норинськ!Z22+'[1]Перш.ДНЗ №2'!Z22+'[1]Перш.ДНЗ №1'!Z22+'[1]ДНЗ №10'!Z22+'[1]ДНЗ №8'!Z22+'[1]ДНЗ №6'!Z22+[1]Селезівка!Z22+'[1]ДНЗ №5'!Z22+'[1]ДНЗ №4'!Z22+'[1]ДНЗ №2'!Z22+'[1]ДНЗ №1'!Z22+[1]Бігунь!Z22</f>
        <v>0</v>
      </c>
      <c r="AA22" s="12">
        <f>'[1]В.Фосня '!AA22+[1]В.Чернігівка!AA22+[1]В.Хайча!AA22+'[1]Гладковичі '!AA22+[1]Гошів!AA22+[1]Лучанки!AA22+[1]Листвин!AA22+[1]Можари!AA22+[1]Овруч1!AA22+[1]Ігнатпіль!AA22+[1]Прилуки!AA22+[1]Черепин!AA22+[1]Піщаниця!AA22+[1]Покалів!AA22+[1]Кирдани!AA22+[1]Словечно!AA22+[1]Тхорин!AA22+[1]Шоломки!AA22+'[1]Сл-Шоломк.'!AA22+[1]Бондари!AA22+[1]Велідники!AA22+[1]Заріччя!AA22+[1]Норинськ!AA22+'[1]Перш.ДНЗ №2'!AA22+'[1]Перш.ДНЗ №1'!AA22+'[1]ДНЗ №10'!AA22+'[1]ДНЗ №8'!AA22+'[1]ДНЗ №6'!AA22+[1]Селезівка!AA22+'[1]ДНЗ №5'!AA22+'[1]ДНЗ №4'!AA22+'[1]ДНЗ №2'!AA22+'[1]ДНЗ №1'!AA22+[1]Бігунь!AA22</f>
        <v>438.6</v>
      </c>
      <c r="AB22" s="12">
        <f>'[1]В.Фосня '!AB22+[1]В.Чернігівка!AB22+[1]В.Хайча!AB22+'[1]Гладковичі '!AB22+[1]Гошів!AB22+[1]Лучанки!AB22+[1]Листвин!AB22+[1]Можари!AB22+[1]Овруч1!AB22+[1]Ігнатпіль!AB22+[1]Прилуки!AB22+[1]Черепин!AB22+[1]Піщаниця!AB22+[1]Покалів!AB22+[1]Кирдани!AB22+[1]Словечно!AB22+[1]Тхорин!AB22+[1]Шоломки!AB22+'[1]Сл-Шоломк.'!AB22+[1]Бондари!AB22+[1]Велідники!AB22+[1]Заріччя!AB22+[1]Норинськ!AB22+'[1]Перш.ДНЗ №2'!AB22+'[1]Перш.ДНЗ №1'!AB22+'[1]ДНЗ №10'!AB22+'[1]ДНЗ №8'!AB22+'[1]ДНЗ №6'!AB22+[1]Селезівка!AB22+'[1]ДНЗ №5'!AB22+'[1]ДНЗ №4'!AB22+'[1]ДНЗ №2'!AB22+'[1]ДНЗ №1'!AB22+[1]Бігунь!AB22</f>
        <v>0</v>
      </c>
      <c r="AC22" s="12">
        <f>'[1]В.Фосня '!AC22+[1]В.Чернігівка!AC22+[1]В.Хайча!AC22+'[1]Гладковичі '!AC22+[1]Гошів!AC22+[1]Лучанки!AC22+[1]Листвин!AC22+[1]Можари!AC22+[1]Овруч1!AC22+[1]Ігнатпіль!AC22+[1]Прилуки!AC22+[1]Черепин!AC22+[1]Піщаниця!AC22+[1]Покалів!AC22+[1]Кирдани!AC22+[1]Словечно!AC22+[1]Тхорин!AC22+[1]Шоломки!AC22+'[1]Сл-Шоломк.'!AC22+[1]Бондари!AC22+[1]Велідники!AC22+[1]Заріччя!AC22+[1]Норинськ!AC22+'[1]Перш.ДНЗ №2'!AC22+'[1]Перш.ДНЗ №1'!AC22+'[1]ДНЗ №10'!AC22+'[1]ДНЗ №8'!AC22+'[1]ДНЗ №6'!AC22+[1]Селезівка!AC22+'[1]ДНЗ №5'!AC22+'[1]ДНЗ №4'!AC22+'[1]ДНЗ №2'!AC22+'[1]ДНЗ №1'!AC22+[1]Бігунь!AC22</f>
        <v>3070.2</v>
      </c>
      <c r="AD22" s="12"/>
      <c r="AE22" s="12"/>
    </row>
    <row r="23" spans="1:31" x14ac:dyDescent="0.25">
      <c r="A23" s="34"/>
      <c r="B23" s="8" t="s">
        <v>52</v>
      </c>
      <c r="C23" s="9">
        <f t="shared" si="5"/>
        <v>36982.754540153583</v>
      </c>
      <c r="D23" s="8"/>
      <c r="E23" s="10">
        <f>2.79*E8</f>
        <v>1866.51</v>
      </c>
      <c r="F23" s="11">
        <f t="shared" si="0"/>
        <v>0</v>
      </c>
      <c r="G23" s="11"/>
      <c r="H23" s="11">
        <f t="shared" si="1"/>
        <v>0</v>
      </c>
      <c r="I23" s="11"/>
      <c r="J23" s="11"/>
      <c r="K23" s="11">
        <f t="shared" si="2"/>
        <v>0</v>
      </c>
      <c r="L23" s="11">
        <f t="shared" si="3"/>
        <v>0</v>
      </c>
      <c r="M23" s="11">
        <f t="shared" si="4"/>
        <v>0</v>
      </c>
      <c r="N23" s="12">
        <f>'[1]В.Фосня '!N23+[1]В.Чернігівка!N23+[1]В.Хайча!N23+'[1]Гладковичі '!N23+[1]Гошів!N23+[1]Лучанки!N23+[1]Листвин!N23+[1]Можари!N23+[1]Овруч1!N23+[1]Ігнатпіль!N23+[1]Прилуки!N23+[1]Черепин!N23+[1]Піщаниця!N23+[1]Покалів!N23+[1]Кирдани!N23+[1]Словечно!N23+[1]Тхорин!N23+[1]Шоломки!N23+'[1]Сл-Шоломк.'!N23+[1]Бондари!N23+[1]Велідники!N23+[1]Заріччя!N23+[1]Норинськ!N23+'[1]Перш.ДНЗ №2'!N23+'[1]Перш.ДНЗ №1'!N23+'[1]ДНЗ №10'!N23+'[1]ДНЗ №8'!N23+'[1]ДНЗ №6'!N23+[1]Селезівка!N23+'[1]ДНЗ №5'!N23+'[1]ДНЗ №4'!N23+'[1]ДНЗ №2'!N23+'[1]ДНЗ №1'!N23+[1]Бігунь!N23</f>
        <v>25674.354540153585</v>
      </c>
      <c r="O23" s="12">
        <f>'[1]В.Фосня '!O23+[1]В.Чернігівка!O23+[1]В.Хайча!O23+'[1]Гладковичі '!O23+[1]Гошів!O23+[1]Лучанки!O23+[1]Листвин!O23+[1]Можари!O23+[1]Овруч1!O23+[1]Ігнатпіль!O23+[1]Прилуки!O23+[1]Черепин!O23+[1]Піщаниця!O23+[1]Покалів!O23+[1]Кирдани!O23+[1]Словечно!O23+[1]Тхорин!O23+[1]Шоломки!O23+'[1]Сл-Шоломк.'!O23+[1]Бондари!O23+[1]Велідники!O23+[1]Заріччя!O23+[1]Норинськ!O23+'[1]Перш.ДНЗ №2'!O23+'[1]Перш.ДНЗ №1'!O23+'[1]ДНЗ №10'!O23+'[1]ДНЗ №8'!O23+'[1]ДНЗ №6'!O23+[1]Селезівка!O23+'[1]ДНЗ №5'!O23+'[1]ДНЗ №4'!O23+'[1]ДНЗ №2'!O23+'[1]ДНЗ №1'!O23+[1]Бігунь!O23</f>
        <v>0</v>
      </c>
      <c r="P23" s="12">
        <v>1714</v>
      </c>
      <c r="Q23" s="12">
        <f>'[1]В.Фосня '!Q23+[1]В.Чернігівка!Q23+[1]В.Хайча!Q23+'[1]Гладковичі '!Q23+[1]Гошів!Q23+[1]Лучанки!Q23+[1]Листвин!Q23+[1]Можари!Q23+[1]Овруч1!Q23+[1]Ігнатпіль!Q23+[1]Прилуки!Q23+[1]Черепин!Q23+[1]Піщаниця!Q23+[1]Покалів!Q23+[1]Кирдани!Q23+[1]Словечно!Q23+[1]Тхорин!Q23+[1]Шоломки!Q23+'[1]Сл-Шоломк.'!Q23+[1]Бондари!Q23+[1]Велідники!Q23+[1]Заріччя!Q23+[1]Норинськ!Q23+'[1]Перш.ДНЗ №2'!Q23+'[1]Перш.ДНЗ №1'!Q23+'[1]ДНЗ №10'!Q23+'[1]ДНЗ №8'!Q23+'[1]ДНЗ №6'!Q23+[1]Селезівка!Q23+'[1]ДНЗ №5'!Q23+'[1]ДНЗ №4'!Q23+'[1]ДНЗ №2'!Q23+'[1]ДНЗ №1'!Q23+[1]Бігунь!Q23</f>
        <v>2193</v>
      </c>
      <c r="R23" s="12">
        <f>'[1]В.Фосня '!R23+[1]В.Чернігівка!R23+[1]В.Хайча!R23+'[1]Гладковичі '!R23+[1]Гошів!R23+[1]Лучанки!R23+[1]Листвин!R23+[1]Можари!R23+[1]Овруч1!R23+[1]Ігнатпіль!R23+[1]Прилуки!R23+[1]Черепин!R23+[1]Піщаниця!R23+[1]Покалів!R23+[1]Кирдани!R23+[1]Словечно!R23+[1]Тхорин!R23+[1]Шоломки!R23+'[1]Сл-Шоломк.'!R23+[1]Бондари!R23+[1]Велідники!R23+[1]Заріччя!R23+[1]Норинськ!R23+'[1]Перш.ДНЗ №2'!R23+'[1]Перш.ДНЗ №1'!R23+'[1]ДНЗ №10'!R23+'[1]ДНЗ №8'!R23+'[1]ДНЗ №6'!R23+[1]Селезівка!R23+'[1]ДНЗ №5'!R23+'[1]ДНЗ №4'!R23+'[1]ДНЗ №2'!R23+'[1]ДНЗ №1'!R23+[1]Бігунь!R23</f>
        <v>2467.13</v>
      </c>
      <c r="S23" s="12">
        <f>'[1]В.Фосня '!S23+[1]В.Чернігівка!S23+[1]В.Хайча!S23+'[1]Гладковичі '!S23+[1]Гошів!S23+[1]Лучанки!S23+[1]Листвин!S23+[1]Можари!S23+[1]Овруч1!S23+[1]Ігнатпіль!S23+[1]Прилуки!S23+[1]Черепин!S23+[1]Піщаниця!S23+[1]Покалів!S23+[1]Кирдани!S23+[1]Словечно!S23+[1]Тхорин!S23+[1]Шоломки!S23+'[1]Сл-Шоломк.'!S23+[1]Бондари!S23+[1]Велідники!S23+[1]Заріччя!S23+[1]Норинськ!S23+'[1]Перш.ДНЗ №2'!S23+'[1]Перш.ДНЗ №1'!S23+'[1]ДНЗ №10'!S23+'[1]ДНЗ №8'!S23+'[1]ДНЗ №6'!S23+[1]Селезівка!S23+'[1]ДНЗ №5'!S23+'[1]ДНЗ №4'!S23+'[1]ДНЗ №2'!S23+'[1]ДНЗ №1'!S23+[1]Бігунь!S23</f>
        <v>0</v>
      </c>
      <c r="T23" s="12">
        <f>'[1]В.Фосня '!T23+[1]В.Чернігівка!T23+[1]В.Хайча!T23+'[1]Гладковичі '!T23+[1]Гошів!T23+[1]Лучанки!T23+[1]Листвин!T23+[1]Можари!T23+[1]Овруч1!T23+[1]Ігнатпіль!T23+[1]Прилуки!T23+[1]Черепин!T23+[1]Піщаниця!T23+[1]Покалів!T23+[1]Кирдани!T23+[1]Словечно!T23+[1]Тхорин!T23+[1]Шоломки!T23+'[1]Сл-Шоломк.'!T23+[1]Бондари!T23+[1]Велідники!T23+[1]Заріччя!T23+[1]Норинськ!T23+'[1]Перш.ДНЗ №2'!T23+'[1]Перш.ДНЗ №1'!T23+'[1]ДНЗ №10'!T23+'[1]ДНЗ №8'!T23+'[1]ДНЗ №6'!T23+[1]Селезівка!T23+'[1]ДНЗ №5'!T23+'[1]ДНЗ №4'!T23+'[1]ДНЗ №2'!T23+'[1]ДНЗ №1'!T23+[1]Бігунь!T23</f>
        <v>0</v>
      </c>
      <c r="U23" s="12">
        <f>'[1]В.Фосня '!U23+[1]В.Чернігівка!U23+[1]В.Хайча!U23+'[1]Гладковичі '!U23+[1]Гошів!U23+[1]Лучанки!U23+[1]Листвин!U23+[1]Можари!U23+[1]Овруч1!U23+[1]Ігнатпіль!U23+[1]Прилуки!U23+[1]Черепин!U23+[1]Піщаниця!U23+[1]Покалів!U23+[1]Кирдани!U23+[1]Словечно!U23+[1]Тхорин!U23+[1]Шоломки!U23+'[1]Сл-Шоломк.'!U23+[1]Бондари!U23+[1]Велідники!U23+[1]Заріччя!U23+[1]Норинськ!U23+'[1]Перш.ДНЗ №2'!U23+'[1]Перш.ДНЗ №1'!U23+'[1]ДНЗ №10'!U23+'[1]ДНЗ №8'!U23+'[1]ДНЗ №6'!U23+[1]Селезівка!U23+'[1]ДНЗ №5'!U23+'[1]ДНЗ №4'!U23+'[1]ДНЗ №2'!U23+'[1]ДНЗ №1'!U23+[1]Бігунь!U23</f>
        <v>740.14</v>
      </c>
      <c r="V23" s="12">
        <f>'[1]В.Фосня '!V23+[1]В.Чернігівка!V23+[1]В.Хайча!V23+'[1]Гладковичі '!V23+[1]Гошів!V23+[1]Лучанки!V23+[1]Листвин!V23+[1]Можари!V23+[1]Овруч1!V23+[1]Ігнатпіль!V23+[1]Прилуки!V23+[1]Черепин!V23+[1]Піщаниця!V23+[1]Покалів!V23+[1]Кирдани!V23+[1]Словечно!V23+[1]Тхорин!V23+[1]Шоломки!V23+'[1]Сл-Шоломк.'!V23+[1]Бондари!V23+[1]Велідники!V23+[1]Заріччя!V23+[1]Норинськ!V23+'[1]Перш.ДНЗ №2'!V23+'[1]Перш.ДНЗ №1'!V23+'[1]ДНЗ №10'!V23+'[1]ДНЗ №8'!V23+'[1]ДНЗ №6'!V23+[1]Селезівка!V23+'[1]ДНЗ №5'!V23+'[1]ДНЗ №4'!V23+'[1]ДНЗ №2'!V23+'[1]ДНЗ №1'!V23+[1]Бігунь!V23</f>
        <v>0</v>
      </c>
      <c r="W23" s="12">
        <f>'[1]В.Фосня '!W23+[1]В.Чернігівка!W23+[1]В.Хайча!W23+'[1]Гладковичі '!W23+[1]Гошів!W23+[1]Лучанки!W23+[1]Листвин!W23+[1]Можари!W23+[1]Овруч1!W23+[1]Ігнатпіль!W23+[1]Прилуки!W23+[1]Черепин!W23+[1]Піщаниця!W23+[1]Покалів!W23+[1]Кирдани!W23+[1]Словечно!W23+[1]Тхорин!W23+[1]Шоломки!W23+'[1]Сл-Шоломк.'!W23+[1]Бондари!W23+[1]Велідники!W23+[1]Заріччя!W23+[1]Норинськ!W23+'[1]Перш.ДНЗ №2'!W23+'[1]Перш.ДНЗ №1'!W23+'[1]ДНЗ №10'!W23+'[1]ДНЗ №8'!W23+'[1]ДНЗ №6'!W23+[1]Селезівка!W23+'[1]ДНЗ №5'!W23+'[1]ДНЗ №4'!W23+'[1]ДНЗ №2'!W23+'[1]ДНЗ №1'!W23+[1]Бігунь!W23</f>
        <v>0</v>
      </c>
      <c r="X23" s="12">
        <f>'[1]В.Фосня '!X23+[1]В.Чернігівка!X23+[1]В.Хайча!X23+'[1]Гладковичі '!X23+[1]Гошів!X23+[1]Лучанки!X23+[1]Листвин!X23+[1]Можари!X23+[1]Овруч1!X23+[1]Ігнатпіль!X23+[1]Прилуки!X23+[1]Черепин!X23+[1]Піщаниця!X23+[1]Покалів!X23+[1]Кирдани!X23+[1]Словечно!X23+[1]Тхорин!X23+[1]Шоломки!X23+'[1]Сл-Шоломк.'!X23+[1]Бондари!X23+[1]Велідники!X23+[1]Заріччя!X23+[1]Норинськ!X23+'[1]Перш.ДНЗ №2'!X23+'[1]Перш.ДНЗ №1'!X23+'[1]ДНЗ №10'!X23+'[1]ДНЗ №8'!X23+'[1]ДНЗ №6'!X23+[1]Селезівка!X23+'[1]ДНЗ №5'!X23+'[1]ДНЗ №4'!X23+'[1]ДНЗ №2'!X23+'[1]ДНЗ №1'!X23+[1]Бігунь!X23</f>
        <v>0</v>
      </c>
      <c r="Y23" s="12">
        <f>'[1]В.Фосня '!Y23+[1]В.Чернігівка!Y23+[1]В.Хайча!Y23+'[1]Гладковичі '!Y23+[1]Гошів!Y23+[1]Лучанки!Y23+[1]Листвин!Y23+[1]Можари!Y23+[1]Овруч1!Y23+[1]Ігнатпіль!Y23+[1]Прилуки!Y23+[1]Черепин!Y23+[1]Піщаниця!Y23+[1]Покалів!Y23+[1]Кирдани!Y23+[1]Словечно!Y23+[1]Тхорин!Y23+[1]Шоломки!Y23+'[1]Сл-Шоломк.'!Y23+[1]Бондари!Y23+[1]Велідники!Y23+[1]Заріччя!Y23+[1]Норинськ!Y23+'[1]Перш.ДНЗ №2'!Y23+'[1]Перш.ДНЗ №1'!Y23+'[1]ДНЗ №10'!Y23+'[1]ДНЗ №8'!Y23+'[1]ДНЗ №6'!Y23+[1]Селезівка!Y23+'[1]ДНЗ №5'!Y23+'[1]ДНЗ №4'!Y23+'[1]ДНЗ №2'!Y23+'[1]ДНЗ №1'!Y23+[1]Бігунь!Y23</f>
        <v>0</v>
      </c>
      <c r="Z23" s="12">
        <f>'[1]В.Фосня '!Z23+[1]В.Чернігівка!Z23+[1]В.Хайча!Z23+'[1]Гладковичі '!Z23+[1]Гошів!Z23+[1]Лучанки!Z23+[1]Листвин!Z23+[1]Можари!Z23+[1]Овруч1!Z23+[1]Ігнатпіль!Z23+[1]Прилуки!Z23+[1]Черепин!Z23+[1]Піщаниця!Z23+[1]Покалів!Z23+[1]Кирдани!Z23+[1]Словечно!Z23+[1]Тхорин!Z23+[1]Шоломки!Z23+'[1]Сл-Шоломк.'!Z23+[1]Бондари!Z23+[1]Велідники!Z23+[1]Заріччя!Z23+[1]Норинськ!Z23+'[1]Перш.ДНЗ №2'!Z23+'[1]Перш.ДНЗ №1'!Z23+'[1]ДНЗ №10'!Z23+'[1]ДНЗ №8'!Z23+'[1]ДНЗ №6'!Z23+[1]Селезівка!Z23+'[1]ДНЗ №5'!Z23+'[1]ДНЗ №4'!Z23+'[1]ДНЗ №2'!Z23+'[1]ДНЗ №1'!Z23+[1]Бігунь!Z23</f>
        <v>0</v>
      </c>
      <c r="AA23" s="12">
        <f>'[1]В.Фосня '!AA23+[1]В.Чернігівка!AA23+[1]В.Хайча!AA23+'[1]Гладковичі '!AA23+[1]Гошів!AA23+[1]Лучанки!AA23+[1]Листвин!AA23+[1]Можари!AA23+[1]Овруч1!AA23+[1]Ігнатпіль!AA23+[1]Прилуки!AA23+[1]Черепин!AA23+[1]Піщаниця!AA23+[1]Покалів!AA23+[1]Кирдани!AA23+[1]Словечно!AA23+[1]Тхорин!AA23+[1]Шоломки!AA23+'[1]Сл-Шоломк.'!AA23+[1]Бондари!AA23+[1]Велідники!AA23+[1]Заріччя!AA23+[1]Норинськ!AA23+'[1]Перш.ДНЗ №2'!AA23+'[1]Перш.ДНЗ №1'!AA23+'[1]ДНЗ №10'!AA23+'[1]ДНЗ №8'!AA23+'[1]ДНЗ №6'!AA23+[1]Селезівка!AA23+'[1]ДНЗ №5'!AA23+'[1]ДНЗ №4'!AA23+'[1]ДНЗ №2'!AA23+'[1]ДНЗ №1'!AA23+[1]Бігунь!AA23</f>
        <v>493.43</v>
      </c>
      <c r="AB23" s="12">
        <f>'[1]В.Фосня '!AB23+[1]В.Чернігівка!AB23+[1]В.Хайча!AB23+'[1]Гладковичі '!AB23+[1]Гошів!AB23+[1]Лучанки!AB23+[1]Листвин!AB23+[1]Можари!AB23+[1]Овруч1!AB23+[1]Ігнатпіль!AB23+[1]Прилуки!AB23+[1]Черепин!AB23+[1]Піщаниця!AB23+[1]Покалів!AB23+[1]Кирдани!AB23+[1]Словечно!AB23+[1]Тхорин!AB23+[1]Шоломки!AB23+'[1]Сл-Шоломк.'!AB23+[1]Бондари!AB23+[1]Велідники!AB23+[1]Заріччя!AB23+[1]Норинськ!AB23+'[1]Перш.ДНЗ №2'!AB23+'[1]Перш.ДНЗ №1'!AB23+'[1]ДНЗ №10'!AB23+'[1]ДНЗ №8'!AB23+'[1]ДНЗ №6'!AB23+[1]Селезівка!AB23+'[1]ДНЗ №5'!AB23+'[1]ДНЗ №4'!AB23+'[1]ДНЗ №2'!AB23+'[1]ДНЗ №1'!AB23+[1]Бігунь!AB23</f>
        <v>0</v>
      </c>
      <c r="AC23" s="12">
        <f>'[1]В.Фосня '!AC23+[1]В.Чернігівка!AC23+[1]В.Хайча!AC23+'[1]Гладковичі '!AC23+[1]Гошів!AC23+[1]Лучанки!AC23+[1]Листвин!AC23+[1]Можари!AC23+[1]Овруч1!AC23+[1]Ігнатпіль!AC23+[1]Прилуки!AC23+[1]Черепин!AC23+[1]Піщаниця!AC23+[1]Покалів!AC23+[1]Кирдани!AC23+[1]Словечно!AC23+[1]Тхорин!AC23+[1]Шоломки!AC23+'[1]Сл-Шоломк.'!AC23+[1]Бондари!AC23+[1]Велідники!AC23+[1]Заріччя!AC23+[1]Норинськ!AC23+'[1]Перш.ДНЗ №2'!AC23+'[1]Перш.ДНЗ №1'!AC23+'[1]ДНЗ №10'!AC23+'[1]ДНЗ №8'!AC23+'[1]ДНЗ №6'!AC23+[1]Селезівка!AC23+'[1]ДНЗ №5'!AC23+'[1]ДНЗ №4'!AC23+'[1]ДНЗ №2'!AC23+'[1]ДНЗ №1'!AC23+[1]Бігунь!AC23</f>
        <v>3700.7</v>
      </c>
      <c r="AD23" s="12"/>
      <c r="AE23" s="12"/>
    </row>
    <row r="24" spans="1:31" x14ac:dyDescent="0.25">
      <c r="A24" s="34"/>
      <c r="B24" s="8" t="s">
        <v>53</v>
      </c>
      <c r="C24" s="9">
        <f t="shared" ref="C24:C31" si="6">SUM(N24:AP24)+AT24+AU24</f>
        <v>284848.2921447744</v>
      </c>
      <c r="D24" s="8"/>
      <c r="E24" s="10">
        <f>3*E8</f>
        <v>2007</v>
      </c>
      <c r="F24" s="11">
        <f t="shared" si="0"/>
        <v>0</v>
      </c>
      <c r="G24" s="11"/>
      <c r="H24" s="11">
        <f t="shared" si="1"/>
        <v>0</v>
      </c>
      <c r="I24" s="11"/>
      <c r="J24" s="11"/>
      <c r="K24" s="11">
        <f t="shared" si="2"/>
        <v>0</v>
      </c>
      <c r="L24" s="11">
        <f t="shared" si="3"/>
        <v>0</v>
      </c>
      <c r="M24" s="11">
        <f t="shared" si="4"/>
        <v>0</v>
      </c>
      <c r="N24" s="12">
        <f>'[1]В.Фосня '!N24+[1]В.Чернігівка!N24+[1]В.Хайча!N24+'[1]Гладковичі '!N24+[1]Гошів!N24+[1]Лучанки!N24+[1]Листвин!N24+[1]Можари!N24+[1]Овруч1!N24+[1]Ігнатпіль!N24+[1]Прилуки!N24+[1]Черепин!N24+[1]Піщаниця!N24+[1]Покалів!N24+[1]Кирдани!N24+[1]Словечно!N24+[1]Тхорин!N24+[1]Шоломки!N24+'[1]Сл-Шоломк.'!N24+[1]Бондари!N24+[1]Велідники!N24+[1]Заріччя!N24+[1]Норинськ!N24+'[1]Перш.ДНЗ №2'!N24+'[1]Перш.ДНЗ №1'!N24+'[1]ДНЗ №10'!N24+'[1]ДНЗ №8'!N24+'[1]ДНЗ №6'!N24+[1]Селезівка!N24+'[1]ДНЗ №5'!N24+'[1]ДНЗ №4'!N24+'[1]ДНЗ №2'!N24+'[1]ДНЗ №1'!N24+[1]Бігунь!N24</f>
        <v>19953.752144774415</v>
      </c>
      <c r="O24" s="12">
        <f>'[1]В.Фосня '!O24+[1]В.Чернігівка!O24+[1]В.Хайча!O24+'[1]Гладковичі '!O24+[1]Гошів!O24+[1]Лучанки!O24+[1]Листвин!O24+[1]Можари!O24+[1]Овруч1!O24+[1]Ігнатпіль!O24+[1]Прилуки!O24+[1]Черепин!O24+[1]Піщаниця!O24+[1]Покалів!O24+[1]Кирдани!O24+[1]Словечно!O24+[1]Тхорин!O24+[1]Шоломки!O24+'[1]Сл-Шоломк.'!O24+[1]Бондари!O24+[1]Велідники!O24+[1]Заріччя!O24+[1]Норинськ!O24+'[1]Перш.ДНЗ №2'!O24+'[1]Перш.ДНЗ №1'!O24+'[1]ДНЗ №10'!O24+'[1]ДНЗ №8'!O24+'[1]ДНЗ №6'!O24+[1]Селезівка!O24+'[1]ДНЗ №5'!O24+'[1]ДНЗ №4'!O24+'[1]ДНЗ №2'!O24+'[1]ДНЗ №1'!O24+[1]Бігунь!O24</f>
        <v>0</v>
      </c>
      <c r="P24" s="12">
        <v>1825</v>
      </c>
      <c r="Q24" s="12">
        <f>'[1]В.Фосня '!Q24+[1]В.Чернігівка!Q24+[1]В.Хайча!Q24+'[1]Гладковичі '!Q24+[1]Гошів!Q24+[1]Лучанки!Q24+[1]Листвин!Q24+[1]Можари!Q24+[1]Овруч1!Q24+[1]Ігнатпіль!Q24+[1]Прилуки!Q24+[1]Черепин!Q24+[1]Піщаниця!Q24+[1]Покалів!Q24+[1]Кирдани!Q24+[1]Словечно!Q24+[1]Тхорин!Q24+[1]Шоломки!Q24+'[1]Сл-Шоломк.'!Q24+[1]Бондари!Q24+[1]Велідники!Q24+[1]Заріччя!Q24+[1]Норинськ!Q24+'[1]Перш.ДНЗ №2'!Q24+'[1]Перш.ДНЗ №1'!Q24+'[1]ДНЗ №10'!Q24+'[1]ДНЗ №8'!Q24+'[1]ДНЗ №6'!Q24+[1]Селезівка!Q24+'[1]ДНЗ №5'!Q24+'[1]ДНЗ №4'!Q24+'[1]ДНЗ №2'!Q24+'[1]ДНЗ №1'!Q24+[1]Бігунь!Q24</f>
        <v>43547</v>
      </c>
      <c r="R24" s="12">
        <f>'[1]В.Фосня '!R24+[1]В.Чернігівка!R24+[1]В.Хайча!R24+'[1]Гладковичі '!R24+[1]Гошів!R24+[1]Лучанки!R24+[1]Листвин!R24+[1]Можари!R24+[1]Овруч1!R24+[1]Ігнатпіль!R24+[1]Прилуки!R24+[1]Черепин!R24+[1]Піщаниця!R24+[1]Покалів!R24+[1]Кирдани!R24+[1]Словечно!R24+[1]Тхорин!R24+[1]Шоломки!R24+'[1]Сл-Шоломк.'!R24+[1]Бондари!R24+[1]Велідники!R24+[1]Заріччя!R24+[1]Норинськ!R24+'[1]Перш.ДНЗ №2'!R24+'[1]Перш.ДНЗ №1'!R24+'[1]ДНЗ №10'!R24+'[1]ДНЗ №8'!R24+'[1]ДНЗ №6'!R24+[1]Селезівка!R24+'[1]ДНЗ №5'!R24+'[1]ДНЗ №4'!R24+'[1]ДНЗ №2'!R24+'[1]ДНЗ №1'!R24+[1]Бігунь!R24</f>
        <v>88526.9</v>
      </c>
      <c r="S24" s="12">
        <f>'[1]В.Фосня '!S24+[1]В.Чернігівка!S24+[1]В.Хайча!S24+'[1]Гладковичі '!S24+[1]Гошів!S24+[1]Лучанки!S24+[1]Листвин!S24+[1]Можари!S24+[1]Овруч1!S24+[1]Ігнатпіль!S24+[1]Прилуки!S24+[1]Черепин!S24+[1]Піщаниця!S24+[1]Покалів!S24+[1]Кирдани!S24+[1]Словечно!S24+[1]Тхорин!S24+[1]Шоломки!S24+'[1]Сл-Шоломк.'!S24+[1]Бондари!S24+[1]Велідники!S24+[1]Заріччя!S24+[1]Норинськ!S24+'[1]Перш.ДНЗ №2'!S24+'[1]Перш.ДНЗ №1'!S24+'[1]ДНЗ №10'!S24+'[1]ДНЗ №8'!S24+'[1]ДНЗ №6'!S24+[1]Селезівка!S24+'[1]ДНЗ №5'!S24+'[1]ДНЗ №4'!S24+'[1]ДНЗ №2'!S24+'[1]ДНЗ №1'!S24+[1]Бігунь!S24</f>
        <v>0</v>
      </c>
      <c r="T24" s="12">
        <f>'[1]В.Фосня '!T24+[1]В.Чернігівка!T24+[1]В.Хайча!T24+'[1]Гладковичі '!T24+[1]Гошів!T24+[1]Лучанки!T24+[1]Листвин!T24+[1]Можари!T24+[1]Овруч1!T24+[1]Ігнатпіль!T24+[1]Прилуки!T24+[1]Черепин!T24+[1]Піщаниця!T24+[1]Покалів!T24+[1]Кирдани!T24+[1]Словечно!T24+[1]Тхорин!T24+[1]Шоломки!T24+'[1]Сл-Шоломк.'!T24+[1]Бондари!T24+[1]Велідники!T24+[1]Заріччя!T24+[1]Норинськ!T24+'[1]Перш.ДНЗ №2'!T24+'[1]Перш.ДНЗ №1'!T24+'[1]ДНЗ №10'!T24+'[1]ДНЗ №8'!T24+'[1]ДНЗ №6'!T24+[1]Селезівка!T24+'[1]ДНЗ №5'!T24+'[1]ДНЗ №4'!T24+'[1]ДНЗ №2'!T24+'[1]ДНЗ №1'!T24+[1]Бігунь!T24</f>
        <v>0</v>
      </c>
      <c r="U24" s="12">
        <f>'[1]В.Фосня '!U24+[1]В.Чернігівка!U24+[1]В.Хайча!U24+'[1]Гладковичі '!U24+[1]Гошів!U24+[1]Лучанки!U24+[1]Листвин!U24+[1]Можари!U24+[1]Овруч1!U24+[1]Ігнатпіль!U24+[1]Прилуки!U24+[1]Черепин!U24+[1]Піщаниця!U24+[1]Покалів!U24+[1]Кирдани!U24+[1]Словечно!U24+[1]Тхорин!U24+[1]Шоломки!U24+'[1]Сл-Шоломк.'!U24+[1]Бондари!U24+[1]Велідники!U24+[1]Заріччя!U24+[1]Норинськ!U24+'[1]Перш.ДНЗ №2'!U24+'[1]Перш.ДНЗ №1'!U24+'[1]ДНЗ №10'!U24+'[1]ДНЗ №8'!U24+'[1]ДНЗ №6'!U24+[1]Селезівка!U24+'[1]ДНЗ №5'!U24+'[1]ДНЗ №4'!U24+'[1]ДНЗ №2'!U24+'[1]ДНЗ №1'!U24+[1]Бігунь!U24</f>
        <v>0</v>
      </c>
      <c r="V24" s="12">
        <f>'[1]В.Фосня '!V24+[1]В.Чернігівка!V24+[1]В.Хайча!V24+'[1]Гладковичі '!V24+[1]Гошів!V24+[1]Лучанки!V24+[1]Листвин!V24+[1]Можари!V24+[1]Овруч1!V24+[1]Ігнатпіль!V24+[1]Прилуки!V24+[1]Черепин!V24+[1]Піщаниця!V24+[1]Покалів!V24+[1]Кирдани!V24+[1]Словечно!V24+[1]Тхорин!V24+[1]Шоломки!V24+'[1]Сл-Шоломк.'!V24+[1]Бондари!V24+[1]Велідники!V24+[1]Заріччя!V24+[1]Норинськ!V24+'[1]Перш.ДНЗ №2'!V24+'[1]Перш.ДНЗ №1'!V24+'[1]ДНЗ №10'!V24+'[1]ДНЗ №8'!V24+'[1]ДНЗ №6'!V24+[1]Селезівка!V24+'[1]ДНЗ №5'!V24+'[1]ДНЗ №4'!V24+'[1]ДНЗ №2'!V24+'[1]ДНЗ №1'!V24+[1]Бігунь!V24</f>
        <v>0</v>
      </c>
      <c r="W24" s="12">
        <f>'[1]В.Фосня '!W24+[1]В.Чернігівка!W24+[1]В.Хайча!W24+'[1]Гладковичі '!W24+[1]Гошів!W24+[1]Лучанки!W24+[1]Листвин!W24+[1]Можари!W24+[1]Овруч1!W24+[1]Ігнатпіль!W24+[1]Прилуки!W24+[1]Черепин!W24+[1]Піщаниця!W24+[1]Покалів!W24+[1]Кирдани!W24+[1]Словечно!W24+[1]Тхорин!W24+[1]Шоломки!W24+'[1]Сл-Шоломк.'!W24+[1]Бондари!W24+[1]Велідники!W24+[1]Заріччя!W24+[1]Норинськ!W24+'[1]Перш.ДНЗ №2'!W24+'[1]Перш.ДНЗ №1'!W24+'[1]ДНЗ №10'!W24+'[1]ДНЗ №8'!W24+'[1]ДНЗ №6'!W24+[1]Селезівка!W24+'[1]ДНЗ №5'!W24+'[1]ДНЗ №4'!W24+'[1]ДНЗ №2'!W24+'[1]ДНЗ №1'!W24+[1]Бігунь!W24</f>
        <v>1627.55</v>
      </c>
      <c r="X24" s="12">
        <f>'[1]В.Фосня '!X24+[1]В.Чернігівка!X24+[1]В.Хайча!X24+'[1]Гладковичі '!X24+[1]Гошів!X24+[1]Лучанки!X24+[1]Листвин!X24+[1]Можари!X24+[1]Овруч1!X24+[1]Ігнатпіль!X24+[1]Прилуки!X24+[1]Черепин!X24+[1]Піщаниця!X24+[1]Покалів!X24+[1]Кирдани!X24+[1]Словечно!X24+[1]Тхорин!X24+[1]Шоломки!X24+'[1]Сл-Шоломк.'!X24+[1]Бондари!X24+[1]Велідники!X24+[1]Заріччя!X24+[1]Норинськ!X24+'[1]Перш.ДНЗ №2'!X24+'[1]Перш.ДНЗ №1'!X24+'[1]ДНЗ №10'!X24+'[1]ДНЗ №8'!X24+'[1]ДНЗ №6'!X24+[1]Селезівка!X24+'[1]ДНЗ №5'!X24+'[1]ДНЗ №4'!X24+'[1]ДНЗ №2'!X24+'[1]ДНЗ №1'!X24+[1]Бігунь!X24</f>
        <v>0</v>
      </c>
      <c r="Y24" s="12">
        <f>'[1]В.Фосня '!Y24+[1]В.Чернігівка!Y24+[1]В.Хайча!Y24+'[1]Гладковичі '!Y24+[1]Гошів!Y24+[1]Лучанки!Y24+[1]Листвин!Y24+[1]Можари!Y24+[1]Овруч1!Y24+[1]Ігнатпіль!Y24+[1]Прилуки!Y24+[1]Черепин!Y24+[1]Піщаниця!Y24+[1]Покалів!Y24+[1]Кирдани!Y24+[1]Словечно!Y24+[1]Тхорин!Y24+[1]Шоломки!Y24+'[1]Сл-Шоломк.'!Y24+[1]Бондари!Y24+[1]Велідники!Y24+[1]Заріччя!Y24+[1]Норинськ!Y24+'[1]Перш.ДНЗ №2'!Y24+'[1]Перш.ДНЗ №1'!Y24+'[1]ДНЗ №10'!Y24+'[1]ДНЗ №8'!Y24+'[1]ДНЗ №6'!Y24+[1]Селезівка!Y24+'[1]ДНЗ №5'!Y24+'[1]ДНЗ №4'!Y24+'[1]ДНЗ №2'!Y24+'[1]ДНЗ №1'!Y24+[1]Бігунь!Y24</f>
        <v>0</v>
      </c>
      <c r="Z24" s="12">
        <f>'[1]В.Фосня '!Z24+[1]В.Чернігівка!Z24+[1]В.Хайча!Z24+'[1]Гладковичі '!Z24+[1]Гошів!Z24+[1]Лучанки!Z24+[1]Листвин!Z24+[1]Можари!Z24+[1]Овруч1!Z24+[1]Ігнатпіль!Z24+[1]Прилуки!Z24+[1]Черепин!Z24+[1]Піщаниця!Z24+[1]Покалів!Z24+[1]Кирдани!Z24+[1]Словечно!Z24+[1]Тхорин!Z24+[1]Шоломки!Z24+'[1]Сл-Шоломк.'!Z24+[1]Бондари!Z24+[1]Велідники!Z24+[1]Заріччя!Z24+[1]Норинськ!Z24+'[1]Перш.ДНЗ №2'!Z24+'[1]Перш.ДНЗ №1'!Z24+'[1]ДНЗ №10'!Z24+'[1]ДНЗ №8'!Z24+'[1]ДНЗ №6'!Z24+[1]Селезівка!Z24+'[1]ДНЗ №5'!Z24+'[1]ДНЗ №4'!Z24+'[1]ДНЗ №2'!Z24+'[1]ДНЗ №1'!Z24+[1]Бігунь!Z24</f>
        <v>4837.12</v>
      </c>
      <c r="AA24" s="12">
        <f>'[1]В.Фосня '!AA24+[1]В.Чернігівка!AA24+[1]В.Хайча!AA24+'[1]Гладковичі '!AA24+[1]Гошів!AA24+[1]Лучанки!AA24+[1]Листвин!AA24+[1]Можари!AA24+[1]Овруч1!AA24+[1]Ігнатпіль!AA24+[1]Прилуки!AA24+[1]Черепин!AA24+[1]Піщаниця!AA24+[1]Покалів!AA24+[1]Кирдани!AA24+[1]Словечно!AA24+[1]Тхорин!AA24+[1]Шоломки!AA24+'[1]Сл-Шоломк.'!AA24+[1]Бондари!AA24+[1]Велідники!AA24+[1]Заріччя!AA24+[1]Норинськ!AA24+'[1]Перш.ДНЗ №2'!AA24+'[1]Перш.ДНЗ №1'!AA24+'[1]ДНЗ №10'!AA24+'[1]ДНЗ №8'!AA24+'[1]ДНЗ №6'!AA24+[1]Селезівка!AA24+'[1]ДНЗ №5'!AA24+'[1]ДНЗ №4'!AA24+'[1]ДНЗ №2'!AA24+'[1]ДНЗ №1'!AA24+[1]Бігунь!AA24</f>
        <v>1241.5999999999999</v>
      </c>
      <c r="AB24" s="12">
        <f>'[1]В.Фосня '!AB24+[1]В.Чернігівка!AB24+[1]В.Хайча!AB24+'[1]Гладковичі '!AB24+[1]Гошів!AB24+[1]Лучанки!AB24+[1]Листвин!AB24+[1]Можари!AB24+[1]Овруч1!AB24+[1]Ігнатпіль!AB24+[1]Прилуки!AB24+[1]Черепин!AB24+[1]Піщаниця!AB24+[1]Покалів!AB24+[1]Кирдани!AB24+[1]Словечно!AB24+[1]Тхорин!AB24+[1]Шоломки!AB24+'[1]Сл-Шоломк.'!AB24+[1]Бондари!AB24+[1]Велідники!AB24+[1]Заріччя!AB24+[1]Норинськ!AB24+'[1]Перш.ДНЗ №2'!AB24+'[1]Перш.ДНЗ №1'!AB24+'[1]ДНЗ №10'!AB24+'[1]ДНЗ №8'!AB24+'[1]ДНЗ №6'!AB24+[1]Селезівка!AB24+'[1]ДНЗ №5'!AB24+'[1]ДНЗ №4'!AB24+'[1]ДНЗ №2'!AB24+'[1]ДНЗ №1'!AB24+[1]Бігунь!AB24</f>
        <v>0</v>
      </c>
      <c r="AC24" s="12">
        <f>'[1]В.Фосня '!AC24+[1]В.Чернігівка!AC24+[1]В.Хайча!AC24+'[1]Гладковичі '!AC24+[1]Гошів!AC24+[1]Лучанки!AC24+[1]Листвин!AC24+[1]Можари!AC24+[1]Овруч1!AC24+[1]Ігнатпіль!AC24+[1]Прилуки!AC24+[1]Черепин!AC24+[1]Піщаниця!AC24+[1]Покалів!AC24+[1]Кирдани!AC24+[1]Словечно!AC24+[1]Тхорин!AC24+[1]Шоломки!AC24+'[1]Сл-Шоломк.'!AC24+[1]Бондари!AC24+[1]Велідники!AC24+[1]Заріччя!AC24+[1]Норинськ!AC24+'[1]Перш.ДНЗ №2'!AC24+'[1]Перш.ДНЗ №1'!AC24+'[1]ДНЗ №10'!AC24+'[1]ДНЗ №8'!AC24+'[1]ДНЗ №6'!AC24+[1]Селезівка!AC24+'[1]ДНЗ №5'!AC24+'[1]ДНЗ №4'!AC24+'[1]ДНЗ №2'!AC24+'[1]ДНЗ №1'!AC24+[1]Бігунь!AC24</f>
        <v>123289.37000000001</v>
      </c>
      <c r="AD24" s="12"/>
      <c r="AE24" s="12"/>
    </row>
    <row r="25" spans="1:31" x14ac:dyDescent="0.25">
      <c r="A25" s="34"/>
      <c r="B25" s="8" t="s">
        <v>54</v>
      </c>
      <c r="C25" s="9">
        <f t="shared" si="6"/>
        <v>11320.25</v>
      </c>
      <c r="D25" s="8"/>
      <c r="E25" s="10">
        <f>3.21*E8</f>
        <v>2147.4899999999998</v>
      </c>
      <c r="F25" s="11">
        <f t="shared" si="0"/>
        <v>0</v>
      </c>
      <c r="G25" s="11"/>
      <c r="H25" s="11">
        <f t="shared" si="1"/>
        <v>0</v>
      </c>
      <c r="I25" s="11"/>
      <c r="J25" s="11"/>
      <c r="K25" s="11">
        <f t="shared" si="2"/>
        <v>0</v>
      </c>
      <c r="L25" s="11">
        <f t="shared" si="3"/>
        <v>0</v>
      </c>
      <c r="M25" s="11">
        <f t="shared" si="4"/>
        <v>0</v>
      </c>
      <c r="N25" s="12">
        <f>'[1]В.Фосня '!N25+[1]В.Чернігівка!N25+[1]В.Хайча!N25+'[1]Гладковичі '!N25+[1]Гошів!N25+[1]Лучанки!N25+[1]Листвин!N25+[1]Можари!N25+[1]Овруч1!N25+[1]Ігнатпіль!N25+[1]Прилуки!N25+[1]Черепин!N25+[1]Піщаниця!N25+[1]Покалів!N25+[1]Кирдани!N25+[1]Словечно!N25+[1]Тхорин!N25+[1]Шоломки!N25+'[1]Сл-Шоломк.'!N25+[1]Бондари!N25+[1]Велідники!N25+[1]Заріччя!N25+[1]Норинськ!N25+'[1]Перш.ДНЗ №2'!N25+'[1]Перш.ДНЗ №1'!N25+'[1]ДНЗ №10'!N25+'[1]ДНЗ №8'!N25+'[1]ДНЗ №6'!N25+[1]Селезівка!N25+'[1]ДНЗ №5'!N25+'[1]ДНЗ №4'!N25+'[1]ДНЗ №2'!N25+'[1]ДНЗ №1'!N25+[1]Бігунь!N25</f>
        <v>0</v>
      </c>
      <c r="O25" s="12">
        <f>'[1]В.Фосня '!O25+[1]В.Чернігівка!O25+[1]В.Хайча!O25+'[1]Гладковичі '!O25+[1]Гошів!O25+[1]Лучанки!O25+[1]Листвин!O25+[1]Можари!O25+[1]Овруч1!O25+[1]Ігнатпіль!O25+[1]Прилуки!O25+[1]Черепин!O25+[1]Піщаниця!O25+[1]Покалів!O25+[1]Кирдани!O25+[1]Словечно!O25+[1]Тхорин!O25+[1]Шоломки!O25+'[1]Сл-Шоломк.'!O25+[1]Бондари!O25+[1]Велідники!O25+[1]Заріччя!O25+[1]Норинськ!O25+'[1]Перш.ДНЗ №2'!O25+'[1]Перш.ДНЗ №1'!O25+'[1]ДНЗ №10'!O25+'[1]ДНЗ №8'!O25+'[1]ДНЗ №6'!O25+[1]Селезівка!O25+'[1]ДНЗ №5'!O25+'[1]ДНЗ №4'!O25+'[1]ДНЗ №2'!O25+'[1]ДНЗ №1'!O25+[1]Бігунь!O25</f>
        <v>0</v>
      </c>
      <c r="P25" s="12">
        <v>1925</v>
      </c>
      <c r="Q25" s="12">
        <f>'[1]В.Фосня '!Q25+[1]В.Чернігівка!Q25+[1]В.Хайча!Q25+'[1]Гладковичі '!Q25+[1]Гошів!Q25+[1]Лучанки!Q25+[1]Листвин!Q25+[1]Можари!Q25+[1]Овруч1!Q25+[1]Ігнатпіль!Q25+[1]Прилуки!Q25+[1]Черепин!Q25+[1]Піщаниця!Q25+[1]Покалів!Q25+[1]Кирдани!Q25+[1]Словечно!Q25+[1]Тхорин!Q25+[1]Шоломки!Q25+'[1]Сл-Шоломк.'!Q25+[1]Бондари!Q25+[1]Велідники!Q25+[1]Заріччя!Q25+[1]Норинськ!Q25+'[1]Перш.ДНЗ №2'!Q25+'[1]Перш.ДНЗ №1'!Q25+'[1]ДНЗ №10'!Q25+'[1]ДНЗ №8'!Q25+'[1]ДНЗ №6'!Q25+[1]Селезівка!Q25+'[1]ДНЗ №5'!Q25+'[1]ДНЗ №4'!Q25+'[1]ДНЗ №2'!Q25+'[1]ДНЗ №1'!Q25+[1]Бігунь!Q25</f>
        <v>3428</v>
      </c>
      <c r="R25" s="12">
        <f>'[1]В.Фосня '!R25+[1]В.Чернігівка!R25+[1]В.Хайча!R25+'[1]Гладковичі '!R25+[1]Гошів!R25+[1]Лучанки!R25+[1]Листвин!R25+[1]Можари!R25+[1]Овруч1!R25+[1]Ігнатпіль!R25+[1]Прилуки!R25+[1]Черепин!R25+[1]Піщаниця!R25+[1]Покалів!R25+[1]Кирдани!R25+[1]Словечно!R25+[1]Тхорин!R25+[1]Шоломки!R25+'[1]Сл-Шоломк.'!R25+[1]Бондари!R25+[1]Велідники!R25+[1]Заріччя!R25+[1]Норинськ!R25+'[1]Перш.ДНЗ №2'!R25+'[1]Перш.ДНЗ №1'!R25+'[1]ДНЗ №10'!R25+'[1]ДНЗ №8'!R25+'[1]ДНЗ №6'!R25+[1]Селезівка!R25+'[1]ДНЗ №5'!R25+'[1]ДНЗ №4'!R25+'[1]ДНЗ №2'!R25+'[1]ДНЗ №1'!R25+[1]Бігунь!R25</f>
        <v>1714</v>
      </c>
      <c r="S25" s="12">
        <f>'[1]В.Фосня '!S25+[1]В.Чернігівка!S25+[1]В.Хайча!S25+'[1]Гладковичі '!S25+[1]Гошів!S25+[1]Лучанки!S25+[1]Листвин!S25+[1]Можари!S25+[1]Овруч1!S25+[1]Ігнатпіль!S25+[1]Прилуки!S25+[1]Черепин!S25+[1]Піщаниця!S25+[1]Покалів!S25+[1]Кирдани!S25+[1]Словечно!S25+[1]Тхорин!S25+[1]Шоломки!S25+'[1]Сл-Шоломк.'!S25+[1]Бондари!S25+[1]Велідники!S25+[1]Заріччя!S25+[1]Норинськ!S25+'[1]Перш.ДНЗ №2'!S25+'[1]Перш.ДНЗ №1'!S25+'[1]ДНЗ №10'!S25+'[1]ДНЗ №8'!S25+'[1]ДНЗ №6'!S25+[1]Селезівка!S25+'[1]ДНЗ №5'!S25+'[1]ДНЗ №4'!S25+'[1]ДНЗ №2'!S25+'[1]ДНЗ №1'!S25+[1]Бігунь!S25</f>
        <v>0</v>
      </c>
      <c r="T25" s="12">
        <f>'[1]В.Фосня '!T25+[1]В.Чернігівка!T25+[1]В.Хайча!T25+'[1]Гладковичі '!T25+[1]Гошів!T25+[1]Лучанки!T25+[1]Листвин!T25+[1]Можари!T25+[1]Овруч1!T25+[1]Ігнатпіль!T25+[1]Прилуки!T25+[1]Черепин!T25+[1]Піщаниця!T25+[1]Покалів!T25+[1]Кирдани!T25+[1]Словечно!T25+[1]Тхорин!T25+[1]Шоломки!T25+'[1]Сл-Шоломк.'!T25+[1]Бондари!T25+[1]Велідники!T25+[1]Заріччя!T25+[1]Норинськ!T25+'[1]Перш.ДНЗ №2'!T25+'[1]Перш.ДНЗ №1'!T25+'[1]ДНЗ №10'!T25+'[1]ДНЗ №8'!T25+'[1]ДНЗ №6'!T25+[1]Селезівка!T25+'[1]ДНЗ №5'!T25+'[1]ДНЗ №4'!T25+'[1]ДНЗ №2'!T25+'[1]ДНЗ №1'!T25+[1]Бігунь!T25</f>
        <v>85.7</v>
      </c>
      <c r="U25" s="12">
        <f>'[1]В.Фосня '!U25+[1]В.Чернігівка!U25+[1]В.Хайча!U25+'[1]Гладковичі '!U25+[1]Гошів!U25+[1]Лучанки!U25+[1]Листвин!U25+[1]Можари!U25+[1]Овруч1!U25+[1]Ігнатпіль!U25+[1]Прилуки!U25+[1]Черепин!U25+[1]Піщаниця!U25+[1]Покалів!U25+[1]Кирдани!U25+[1]Словечно!U25+[1]Тхорин!U25+[1]Шоломки!U25+'[1]Сл-Шоломк.'!U25+[1]Бондари!U25+[1]Велідники!U25+[1]Заріччя!U25+[1]Норинськ!U25+'[1]Перш.ДНЗ №2'!U25+'[1]Перш.ДНЗ №1'!U25+'[1]ДНЗ №10'!U25+'[1]ДНЗ №8'!U25+'[1]ДНЗ №6'!U25+[1]Селезівка!U25+'[1]ДНЗ №5'!U25+'[1]ДНЗ №4'!U25+'[1]ДНЗ №2'!U25+'[1]ДНЗ №1'!U25+[1]Бігунь!U25</f>
        <v>385.65</v>
      </c>
      <c r="V25" s="12">
        <f>'[1]В.Фосня '!V25+[1]В.Чернігівка!V25+[1]В.Хайча!V25+'[1]Гладковичі '!V25+[1]Гошів!V25+[1]Лучанки!V25+[1]Листвин!V25+[1]Можари!V25+[1]Овруч1!V25+[1]Ігнатпіль!V25+[1]Прилуки!V25+[1]Черепин!V25+[1]Піщаниця!V25+[1]Покалів!V25+[1]Кирдани!V25+[1]Словечно!V25+[1]Тхорин!V25+[1]Шоломки!V25+'[1]Сл-Шоломк.'!V25+[1]Бондари!V25+[1]Велідники!V25+[1]Заріччя!V25+[1]Норинськ!V25+'[1]Перш.ДНЗ №2'!V25+'[1]Перш.ДНЗ №1'!V25+'[1]ДНЗ №10'!V25+'[1]ДНЗ №8'!V25+'[1]ДНЗ №6'!V25+[1]Селезівка!V25+'[1]ДНЗ №5'!V25+'[1]ДНЗ №4'!V25+'[1]ДНЗ №2'!V25+'[1]ДНЗ №1'!V25+[1]Бігунь!V25</f>
        <v>0</v>
      </c>
      <c r="W25" s="12">
        <f>'[1]В.Фосня '!W25+[1]В.Чернігівка!W25+[1]В.Хайча!W25+'[1]Гладковичі '!W25+[1]Гошів!W25+[1]Лучанки!W25+[1]Листвин!W25+[1]Можари!W25+[1]Овруч1!W25+[1]Ігнатпіль!W25+[1]Прилуки!W25+[1]Черепин!W25+[1]Піщаниця!W25+[1]Покалів!W25+[1]Кирдани!W25+[1]Словечно!W25+[1]Тхорин!W25+[1]Шоломки!W25+'[1]Сл-Шоломк.'!W25+[1]Бондари!W25+[1]Велідники!W25+[1]Заріччя!W25+[1]Норинськ!W25+'[1]Перш.ДНЗ №2'!W25+'[1]Перш.ДНЗ №1'!W25+'[1]ДНЗ №10'!W25+'[1]ДНЗ №8'!W25+'[1]ДНЗ №6'!W25+[1]Селезівка!W25+'[1]ДНЗ №5'!W25+'[1]ДНЗ №4'!W25+'[1]ДНЗ №2'!W25+'[1]ДНЗ №1'!W25+[1]Бігунь!W25</f>
        <v>0</v>
      </c>
      <c r="X25" s="12">
        <f>'[1]В.Фосня '!X25+[1]В.Чернігівка!X25+[1]В.Хайча!X25+'[1]Гладковичі '!X25+[1]Гошів!X25+[1]Лучанки!X25+[1]Листвин!X25+[1]Можари!X25+[1]Овруч1!X25+[1]Ігнатпіль!X25+[1]Прилуки!X25+[1]Черепин!X25+[1]Піщаниця!X25+[1]Покалів!X25+[1]Кирдани!X25+[1]Словечно!X25+[1]Тхорин!X25+[1]Шоломки!X25+'[1]Сл-Шоломк.'!X25+[1]Бондари!X25+[1]Велідники!X25+[1]Заріччя!X25+[1]Норинськ!X25+'[1]Перш.ДНЗ №2'!X25+'[1]Перш.ДНЗ №1'!X25+'[1]ДНЗ №10'!X25+'[1]ДНЗ №8'!X25+'[1]ДНЗ №6'!X25+[1]Селезівка!X25+'[1]ДНЗ №5'!X25+'[1]ДНЗ №4'!X25+'[1]ДНЗ №2'!X25+'[1]ДНЗ №1'!X25+[1]Бігунь!X25</f>
        <v>0</v>
      </c>
      <c r="Y25" s="12">
        <f>'[1]В.Фосня '!Y25+[1]В.Чернігівка!Y25+[1]В.Хайча!Y25+'[1]Гладковичі '!Y25+[1]Гошів!Y25+[1]Лучанки!Y25+[1]Листвин!Y25+[1]Можари!Y25+[1]Овруч1!Y25+[1]Ігнатпіль!Y25+[1]Прилуки!Y25+[1]Черепин!Y25+[1]Піщаниця!Y25+[1]Покалів!Y25+[1]Кирдани!Y25+[1]Словечно!Y25+[1]Тхорин!Y25+[1]Шоломки!Y25+'[1]Сл-Шоломк.'!Y25+[1]Бондари!Y25+[1]Велідники!Y25+[1]Заріччя!Y25+[1]Норинськ!Y25+'[1]Перш.ДНЗ №2'!Y25+'[1]Перш.ДНЗ №1'!Y25+'[1]ДНЗ №10'!Y25+'[1]ДНЗ №8'!Y25+'[1]ДНЗ №6'!Y25+[1]Селезівка!Y25+'[1]ДНЗ №5'!Y25+'[1]ДНЗ №4'!Y25+'[1]ДНЗ №2'!Y25+'[1]ДНЗ №1'!Y25+[1]Бігунь!Y25</f>
        <v>0</v>
      </c>
      <c r="Z25" s="12">
        <f>'[1]В.Фосня '!Z25+[1]В.Чернігівка!Z25+[1]В.Хайча!Z25+'[1]Гладковичі '!Z25+[1]Гошів!Z25+[1]Лучанки!Z25+[1]Листвин!Z25+[1]Можари!Z25+[1]Овруч1!Z25+[1]Ігнатпіль!Z25+[1]Прилуки!Z25+[1]Черепин!Z25+[1]Піщаниця!Z25+[1]Покалів!Z25+[1]Кирдани!Z25+[1]Словечно!Z25+[1]Тхорин!Z25+[1]Шоломки!Z25+'[1]Сл-Шоломк.'!Z25+[1]Бондари!Z25+[1]Велідники!Z25+[1]Заріччя!Z25+[1]Норинськ!Z25+'[1]Перш.ДНЗ №2'!Z25+'[1]Перш.ДНЗ №1'!Z25+'[1]ДНЗ №10'!Z25+'[1]ДНЗ №8'!Z25+'[1]ДНЗ №6'!Z25+[1]Селезівка!Z25+'[1]ДНЗ №5'!Z25+'[1]ДНЗ №4'!Z25+'[1]ДНЗ №2'!Z25+'[1]ДНЗ №1'!Z25+[1]Бігунь!Z25</f>
        <v>0</v>
      </c>
      <c r="AA25" s="12">
        <f>'[1]В.Фосня '!AA25+[1]В.Чернігівка!AA25+[1]В.Хайча!AA25+'[1]Гладковичі '!AA25+[1]Гошів!AA25+[1]Лучанки!AA25+[1]Листвин!AA25+[1]Можари!AA25+[1]Овруч1!AA25+[1]Ігнатпіль!AA25+[1]Прилуки!AA25+[1]Черепин!AA25+[1]Піщаниця!AA25+[1]Покалів!AA25+[1]Кирдани!AA25+[1]Словечно!AA25+[1]Тхорин!AA25+[1]Шоломки!AA25+'[1]Сл-Шоломк.'!AA25+[1]Бондари!AA25+[1]Велідники!AA25+[1]Заріччя!AA25+[1]Норинськ!AA25+'[1]Перш.ДНЗ №2'!AA25+'[1]Перш.ДНЗ №1'!AA25+'[1]ДНЗ №10'!AA25+'[1]ДНЗ №8'!AA25+'[1]ДНЗ №6'!AA25+[1]Селезівка!AA25+'[1]ДНЗ №5'!AA25+'[1]ДНЗ №4'!AA25+'[1]ДНЗ №2'!AA25+'[1]ДНЗ №1'!AA25+[1]Бігунь!AA25</f>
        <v>342.8</v>
      </c>
      <c r="AB25" s="12">
        <f>'[1]В.Фосня '!AB25+[1]В.Чернігівка!AB25+[1]В.Хайча!AB25+'[1]Гладковичі '!AB25+[1]Гошів!AB25+[1]Лучанки!AB25+[1]Листвин!AB25+[1]Можари!AB25+[1]Овруч1!AB25+[1]Ігнатпіль!AB25+[1]Прилуки!AB25+[1]Черепин!AB25+[1]Піщаниця!AB25+[1]Покалів!AB25+[1]Кирдани!AB25+[1]Словечно!AB25+[1]Тхорин!AB25+[1]Шоломки!AB25+'[1]Сл-Шоломк.'!AB25+[1]Бондари!AB25+[1]Велідники!AB25+[1]Заріччя!AB25+[1]Норинськ!AB25+'[1]Перш.ДНЗ №2'!AB25+'[1]Перш.ДНЗ №1'!AB25+'[1]ДНЗ №10'!AB25+'[1]ДНЗ №8'!AB25+'[1]ДНЗ №6'!AB25+[1]Селезівка!AB25+'[1]ДНЗ №5'!AB25+'[1]ДНЗ №4'!AB25+'[1]ДНЗ №2'!AB25+'[1]ДНЗ №1'!AB25+[1]Бігунь!AB25</f>
        <v>0</v>
      </c>
      <c r="AC25" s="12">
        <f>'[1]В.Фосня '!AC25+[1]В.Чернігівка!AC25+[1]В.Хайча!AC25+'[1]Гладковичі '!AC25+[1]Гошів!AC25+[1]Лучанки!AC25+[1]Листвин!AC25+[1]Можари!AC25+[1]Овруч1!AC25+[1]Ігнатпіль!AC25+[1]Прилуки!AC25+[1]Черепин!AC25+[1]Піщаниця!AC25+[1]Покалів!AC25+[1]Кирдани!AC25+[1]Словечно!AC25+[1]Тхорин!AC25+[1]Шоломки!AC25+'[1]Сл-Шоломк.'!AC25+[1]Бондари!AC25+[1]Велідники!AC25+[1]Заріччя!AC25+[1]Норинськ!AC25+'[1]Перш.ДНЗ №2'!AC25+'[1]Перш.ДНЗ №1'!AC25+'[1]ДНЗ №10'!AC25+'[1]ДНЗ №8'!AC25+'[1]ДНЗ №6'!AC25+[1]Селезівка!AC25+'[1]ДНЗ №5'!AC25+'[1]ДНЗ №4'!AC25+'[1]ДНЗ №2'!AC25+'[1]ДНЗ №1'!AC25+[1]Бігунь!AC25</f>
        <v>3439.1</v>
      </c>
      <c r="AD25" s="12"/>
      <c r="AE25" s="12"/>
    </row>
    <row r="26" spans="1:31" x14ac:dyDescent="0.25">
      <c r="A26" s="34"/>
      <c r="B26" s="8" t="s">
        <v>55</v>
      </c>
      <c r="C26" s="9">
        <f t="shared" si="6"/>
        <v>37143.600000000006</v>
      </c>
      <c r="D26" s="8"/>
      <c r="E26" s="10">
        <f>3.42*E8</f>
        <v>2287.98</v>
      </c>
      <c r="F26" s="11">
        <f t="shared" si="0"/>
        <v>0</v>
      </c>
      <c r="G26" s="11"/>
      <c r="H26" s="11">
        <f t="shared" si="1"/>
        <v>0</v>
      </c>
      <c r="I26" s="14"/>
      <c r="J26" s="14"/>
      <c r="K26" s="11">
        <f t="shared" si="2"/>
        <v>0</v>
      </c>
      <c r="L26" s="11">
        <f t="shared" si="3"/>
        <v>0</v>
      </c>
      <c r="M26" s="11">
        <f t="shared" si="4"/>
        <v>0</v>
      </c>
      <c r="N26" s="12">
        <f>'[1]В.Фосня '!N26+[1]В.Чернігівка!N26+[1]В.Хайча!N26+'[1]Гладковичі '!N26+[1]Гошів!N26+[1]Лучанки!N26+[1]Листвин!N26+[1]Можари!N26+[1]Овруч1!N26+[1]Ігнатпіль!N26+[1]Прилуки!N26+[1]Черепин!N26+[1]Піщаниця!N26+[1]Покалів!N26+[1]Кирдани!N26+[1]Словечно!N26+[1]Тхорин!N26+[1]Шоломки!N26+'[1]Сл-Шоломк.'!N26+[1]Бондари!N26+[1]Велідники!N26+[1]Заріччя!N26+[1]Норинськ!N26+'[1]Перш.ДНЗ №2'!N26+'[1]Перш.ДНЗ №1'!N26+'[1]ДНЗ №10'!N26+'[1]ДНЗ №8'!N26+'[1]ДНЗ №6'!N26+[1]Селезівка!N26+'[1]ДНЗ №5'!N26+'[1]ДНЗ №4'!N26+'[1]ДНЗ №2'!N26+'[1]ДНЗ №1'!N26+[1]Бігунь!N26</f>
        <v>0</v>
      </c>
      <c r="O26" s="12">
        <f>'[1]В.Фосня '!O26+[1]В.Чернігівка!O26+[1]В.Хайча!O26+'[1]Гладковичі '!O26+[1]Гошів!O26+[1]Лучанки!O26+[1]Листвин!O26+[1]Можари!O26+[1]Овруч1!O26+[1]Ігнатпіль!O26+[1]Прилуки!O26+[1]Черепин!O26+[1]Піщаниця!O26+[1]Покалів!O26+[1]Кирдани!O26+[1]Словечно!O26+[1]Тхорин!O26+[1]Шоломки!O26+'[1]Сл-Шоломк.'!O26+[1]Бондари!O26+[1]Велідники!O26+[1]Заріччя!O26+[1]Норинськ!O26+'[1]Перш.ДНЗ №2'!O26+'[1]Перш.ДНЗ №1'!O26+'[1]ДНЗ №10'!O26+'[1]ДНЗ №8'!O26+'[1]ДНЗ №6'!O26+[1]Селезівка!O26+'[1]ДНЗ №5'!O26+'[1]ДНЗ №4'!O26+'[1]ДНЗ №2'!O26+'[1]ДНЗ №1'!O26+[1]Бігунь!O26</f>
        <v>0</v>
      </c>
      <c r="P26" s="12">
        <v>1614</v>
      </c>
      <c r="Q26" s="12">
        <f>'[1]В.Фосня '!Q26+[1]В.Чернігівка!Q26+[1]В.Хайча!Q26+'[1]Гладковичі '!Q26+[1]Гошів!Q26+[1]Лучанки!Q26+[1]Листвин!Q26+[1]Можари!Q26+[1]Овруч1!Q26+[1]Ігнатпіль!Q26+[1]Прилуки!Q26+[1]Черепин!Q26+[1]Піщаниця!Q26+[1]Покалів!Q26+[1]Кирдани!Q26+[1]Словечно!Q26+[1]Тхорин!Q26+[1]Шоломки!Q26+'[1]Сл-Шоломк.'!Q26+[1]Бондари!Q26+[1]Велідники!Q26+[1]Заріччя!Q26+[1]Норинськ!Q26+'[1]Перш.ДНЗ №2'!Q26+'[1]Перш.ДНЗ №1'!Q26+'[1]ДНЗ №10'!Q26+'[1]ДНЗ №8'!Q26+'[1]ДНЗ №6'!Q26+[1]Селезівка!Q26+'[1]ДНЗ №5'!Q26+'[1]ДНЗ №4'!Q26+'[1]ДНЗ №2'!Q26+'[1]ДНЗ №1'!Q26+[1]Бігунь!Q26</f>
        <v>11056</v>
      </c>
      <c r="R26" s="12">
        <f>'[1]В.Фосня '!R26+[1]В.Чернігівка!R26+[1]В.Хайча!R26+'[1]Гладковичі '!R26+[1]Гошів!R26+[1]Лучанки!R26+[1]Листвин!R26+[1]Можари!R26+[1]Овруч1!R26+[1]Ігнатпіль!R26+[1]Прилуки!R26+[1]Черепин!R26+[1]Піщаниця!R26+[1]Покалів!R26+[1]Кирдани!R26+[1]Словечно!R26+[1]Тхорин!R26+[1]Шоломки!R26+'[1]Сл-Шоломк.'!R26+[1]Бондари!R26+[1]Велідники!R26+[1]Заріччя!R26+[1]Норинськ!R26+'[1]Перш.ДНЗ №2'!R26+'[1]Перш.ДНЗ №1'!R26+'[1]ДНЗ №10'!R26+'[1]ДНЗ №8'!R26+'[1]ДНЗ №6'!R26+[1]Селезівка!R26+'[1]ДНЗ №5'!R26+'[1]ДНЗ №4'!R26+'[1]ДНЗ №2'!R26+'[1]ДНЗ №1'!R26+[1]Бігунь!R26</f>
        <v>8144</v>
      </c>
      <c r="S26" s="12">
        <f>'[1]В.Фосня '!S26+[1]В.Чернігівка!S26+[1]В.Хайча!S26+'[1]Гладковичі '!S26+[1]Гошів!S26+[1]Лучанки!S26+[1]Листвин!S26+[1]Можари!S26+[1]Овруч1!S26+[1]Ігнатпіль!S26+[1]Прилуки!S26+[1]Черепин!S26+[1]Піщаниця!S26+[1]Покалів!S26+[1]Кирдани!S26+[1]Словечно!S26+[1]Тхорин!S26+[1]Шоломки!S26+'[1]Сл-Шоломк.'!S26+[1]Бондари!S26+[1]Велідники!S26+[1]Заріччя!S26+[1]Норинськ!S26+'[1]Перш.ДНЗ №2'!S26+'[1]Перш.ДНЗ №1'!S26+'[1]ДНЗ №10'!S26+'[1]ДНЗ №8'!S26+'[1]ДНЗ №6'!S26+[1]Селезівка!S26+'[1]ДНЗ №5'!S26+'[1]ДНЗ №4'!S26+'[1]ДНЗ №2'!S26+'[1]ДНЗ №1'!S26+[1]Бігунь!S26</f>
        <v>72.8</v>
      </c>
      <c r="T26" s="12">
        <f>'[1]В.Фосня '!T26+[1]В.Чернігівка!T26+[1]В.Хайча!T26+'[1]Гладковичі '!T26+[1]Гошів!T26+[1]Лучанки!T26+[1]Листвин!T26+[1]Можари!T26+[1]Овруч1!T26+[1]Ігнатпіль!T26+[1]Прилуки!T26+[1]Черепин!T26+[1]Піщаниця!T26+[1]Покалів!T26+[1]Кирдани!T26+[1]Словечно!T26+[1]Тхорин!T26+[1]Шоломки!T26+'[1]Сл-Шоломк.'!T26+[1]Бондари!T26+[1]Велідники!T26+[1]Заріччя!T26+[1]Норинськ!T26+'[1]Перш.ДНЗ №2'!T26+'[1]Перш.ДНЗ №1'!T26+'[1]ДНЗ №10'!T26+'[1]ДНЗ №8'!T26+'[1]ДНЗ №6'!T26+[1]Селезівка!T26+'[1]ДНЗ №5'!T26+'[1]ДНЗ №4'!T26+'[1]ДНЗ №2'!T26+'[1]ДНЗ №1'!T26+[1]Бігунь!T26</f>
        <v>582.4</v>
      </c>
      <c r="U26" s="12">
        <f>'[1]В.Фосня '!U26+[1]В.Чернігівка!U26+[1]В.Хайча!U26+'[1]Гладковичі '!U26+[1]Гошів!U26+[1]Лучанки!U26+[1]Листвин!U26+[1]Можари!U26+[1]Овруч1!U26+[1]Ігнатпіль!U26+[1]Прилуки!U26+[1]Черепин!U26+[1]Піщаниця!U26+[1]Покалів!U26+[1]Кирдани!U26+[1]Словечно!U26+[1]Тхорин!U26+[1]Шоломки!U26+'[1]Сл-Шоломк.'!U26+[1]Бондари!U26+[1]Велідники!U26+[1]Заріччя!U26+[1]Норинськ!U26+'[1]Перш.ДНЗ №2'!U26+'[1]Перш.ДНЗ №1'!U26+'[1]ДНЗ №10'!U26+'[1]ДНЗ №8'!U26+'[1]ДНЗ №6'!U26+[1]Селезівка!U26+'[1]ДНЗ №5'!U26+'[1]ДНЗ №4'!U26+'[1]ДНЗ №2'!U26+'[1]ДНЗ №1'!U26+[1]Бігунь!U26</f>
        <v>1351.2</v>
      </c>
      <c r="V26" s="12">
        <f>'[1]В.Фосня '!V26+[1]В.Чернігівка!V26+[1]В.Хайча!V26+'[1]Гладковичі '!V26+[1]Гошів!V26+[1]Лучанки!V26+[1]Листвин!V26+[1]Можари!V26+[1]Овруч1!V26+[1]Ігнатпіль!V26+[1]Прилуки!V26+[1]Черепин!V26+[1]Піщаниця!V26+[1]Покалів!V26+[1]Кирдани!V26+[1]Словечно!V26+[1]Тхорин!V26+[1]Шоломки!V26+'[1]Сл-Шоломк.'!V26+[1]Бондари!V26+[1]Велідники!V26+[1]Заріччя!V26+[1]Норинськ!V26+'[1]Перш.ДНЗ №2'!V26+'[1]Перш.ДНЗ №1'!V26+'[1]ДНЗ №10'!V26+'[1]ДНЗ №8'!V26+'[1]ДНЗ №6'!V26+[1]Селезівка!V26+'[1]ДНЗ №5'!V26+'[1]ДНЗ №4'!V26+'[1]ДНЗ №2'!V26+'[1]ДНЗ №1'!V26+[1]Бігунь!V26</f>
        <v>0</v>
      </c>
      <c r="W26" s="12">
        <f>'[1]В.Фосня '!W26+[1]В.Чернігівка!W26+[1]В.Хайча!W26+'[1]Гладковичі '!W26+[1]Гошів!W26+[1]Лучанки!W26+[1]Листвин!W26+[1]Можари!W26+[1]Овруч1!W26+[1]Ігнатпіль!W26+[1]Прилуки!W26+[1]Черепин!W26+[1]Піщаниця!W26+[1]Покалів!W26+[1]Кирдани!W26+[1]Словечно!W26+[1]Тхорин!W26+[1]Шоломки!W26+'[1]Сл-Шоломк.'!W26+[1]Бондари!W26+[1]Велідники!W26+[1]Заріччя!W26+[1]Норинськ!W26+'[1]Перш.ДНЗ №2'!W26+'[1]Перш.ДНЗ №1'!W26+'[1]ДНЗ №10'!W26+'[1]ДНЗ №8'!W26+'[1]ДНЗ №6'!W26+[1]Селезівка!W26+'[1]ДНЗ №5'!W26+'[1]ДНЗ №4'!W26+'[1]ДНЗ №2'!W26+'[1]ДНЗ №1'!W26+[1]Бігунь!W26</f>
        <v>0</v>
      </c>
      <c r="X26" s="12">
        <f>'[1]В.Фосня '!X26+[1]В.Чернігівка!X26+[1]В.Хайча!X26+'[1]Гладковичі '!X26+[1]Гошів!X26+[1]Лучанки!X26+[1]Листвин!X26+[1]Можари!X26+[1]Овруч1!X26+[1]Ігнатпіль!X26+[1]Прилуки!X26+[1]Черепин!X26+[1]Піщаниця!X26+[1]Покалів!X26+[1]Кирдани!X26+[1]Словечно!X26+[1]Тхорин!X26+[1]Шоломки!X26+'[1]Сл-Шоломк.'!X26+[1]Бондари!X26+[1]Велідники!X26+[1]Заріччя!X26+[1]Норинськ!X26+'[1]Перш.ДНЗ №2'!X26+'[1]Перш.ДНЗ №1'!X26+'[1]ДНЗ №10'!X26+'[1]ДНЗ №8'!X26+'[1]ДНЗ №6'!X26+[1]Селезівка!X26+'[1]ДНЗ №5'!X26+'[1]ДНЗ №4'!X26+'[1]ДНЗ №2'!X26+'[1]ДНЗ №1'!X26+[1]Бігунь!X26</f>
        <v>928</v>
      </c>
      <c r="Y26" s="12">
        <f>'[1]В.Фосня '!Y26+[1]В.Чернігівка!Y26+[1]В.Хайча!Y26+'[1]Гладковичі '!Y26+[1]Гошів!Y26+[1]Лучанки!Y26+[1]Листвин!Y26+[1]Можари!Y26+[1]Овруч1!Y26+[1]Ігнатпіль!Y26+[1]Прилуки!Y26+[1]Черепин!Y26+[1]Піщаниця!Y26+[1]Покалів!Y26+[1]Кирдани!Y26+[1]Словечно!Y26+[1]Тхорин!Y26+[1]Шоломки!Y26+'[1]Сл-Шоломк.'!Y26+[1]Бондари!Y26+[1]Велідники!Y26+[1]Заріччя!Y26+[1]Норинськ!Y26+'[1]Перш.ДНЗ №2'!Y26+'[1]Перш.ДНЗ №1'!Y26+'[1]ДНЗ №10'!Y26+'[1]ДНЗ №8'!Y26+'[1]ДНЗ №6'!Y26+[1]Селезівка!Y26+'[1]ДНЗ №5'!Y26+'[1]ДНЗ №4'!Y26+'[1]ДНЗ №2'!Y26+'[1]ДНЗ №1'!Y26+[1]Бігунь!Y26</f>
        <v>0</v>
      </c>
      <c r="Z26" s="12">
        <f>'[1]В.Фосня '!Z26+[1]В.Чернігівка!Z26+[1]В.Хайча!Z26+'[1]Гладковичі '!Z26+[1]Гошів!Z26+[1]Лучанки!Z26+[1]Листвин!Z26+[1]Можари!Z26+[1]Овруч1!Z26+[1]Ігнатпіль!Z26+[1]Прилуки!Z26+[1]Черепин!Z26+[1]Піщаниця!Z26+[1]Покалів!Z26+[1]Кирдани!Z26+[1]Словечно!Z26+[1]Тхорин!Z26+[1]Шоломки!Z26+'[1]Сл-Шоломк.'!Z26+[1]Бондари!Z26+[1]Велідники!Z26+[1]Заріччя!Z26+[1]Норинськ!Z26+'[1]Перш.ДНЗ №2'!Z26+'[1]Перш.ДНЗ №1'!Z26+'[1]ДНЗ №10'!Z26+'[1]ДНЗ №8'!Z26+'[1]ДНЗ №6'!Z26+[1]Селезівка!Z26+'[1]ДНЗ №5'!Z26+'[1]ДНЗ №4'!Z26+'[1]ДНЗ №2'!Z26+'[1]ДНЗ №1'!Z26+[1]Бігунь!Z26</f>
        <v>0</v>
      </c>
      <c r="AA26" s="12">
        <f>'[1]В.Фосня '!AA26+[1]В.Чернігівка!AA26+[1]В.Хайча!AA26+'[1]Гладковичі '!AA26+[1]Гошів!AA26+[1]Лучанки!AA26+[1]Листвин!AA26+[1]Можари!AA26+[1]Овруч1!AA26+[1]Ігнатпіль!AA26+[1]Прилуки!AA26+[1]Черепин!AA26+[1]Піщаниця!AA26+[1]Покалів!AA26+[1]Кирдани!AA26+[1]Словечно!AA26+[1]Тхорин!AA26+[1]Шоломки!AA26+'[1]Сл-Шоломк.'!AA26+[1]Бондари!AA26+[1]Велідники!AA26+[1]Заріччя!AA26+[1]Норинськ!AA26+'[1]Перш.ДНЗ №2'!AA26+'[1]Перш.ДНЗ №1'!AA26+'[1]ДНЗ №10'!AA26+'[1]ДНЗ №8'!AA26+'[1]ДНЗ №6'!AA26+[1]Селезівка!AA26+'[1]ДНЗ №5'!AA26+'[1]ДНЗ №4'!AA26+'[1]ДНЗ №2'!AA26+'[1]ДНЗ №1'!AA26+[1]Бігунь!AA26</f>
        <v>728</v>
      </c>
      <c r="AB26" s="12">
        <f>'[1]В.Фосня '!AB26+[1]В.Чернігівка!AB26+[1]В.Хайча!AB26+'[1]Гладковичі '!AB26+[1]Гошів!AB26+[1]Лучанки!AB26+[1]Листвин!AB26+[1]Можари!AB26+[1]Овруч1!AB26+[1]Ігнатпіль!AB26+[1]Прилуки!AB26+[1]Черепин!AB26+[1]Піщаниця!AB26+[1]Покалів!AB26+[1]Кирдани!AB26+[1]Словечно!AB26+[1]Тхорин!AB26+[1]Шоломки!AB26+'[1]Сл-Шоломк.'!AB26+[1]Бондари!AB26+[1]Велідники!AB26+[1]Заріччя!AB26+[1]Норинськ!AB26+'[1]Перш.ДНЗ №2'!AB26+'[1]Перш.ДНЗ №1'!AB26+'[1]ДНЗ №10'!AB26+'[1]ДНЗ №8'!AB26+'[1]ДНЗ №6'!AB26+[1]Селезівка!AB26+'[1]ДНЗ №5'!AB26+'[1]ДНЗ №4'!AB26+'[1]ДНЗ №2'!AB26+'[1]ДНЗ №1'!AB26+[1]Бігунь!AB26</f>
        <v>0</v>
      </c>
      <c r="AC26" s="12">
        <f>'[1]В.Фосня '!AC26+[1]В.Чернігівка!AC26+[1]В.Хайча!AC26+'[1]Гладковичі '!AC26+[1]Гошів!AC26+[1]Лучанки!AC26+[1]Листвин!AC26+[1]Можари!AC26+[1]Овруч1!AC26+[1]Ігнатпіль!AC26+[1]Прилуки!AC26+[1]Черепин!AC26+[1]Піщаниця!AC26+[1]Покалів!AC26+[1]Кирдани!AC26+[1]Словечно!AC26+[1]Тхорин!AC26+[1]Шоломки!AC26+'[1]Сл-Шоломк.'!AC26+[1]Бондари!AC26+[1]Велідники!AC26+[1]Заріччя!AC26+[1]Норинськ!AC26+'[1]Перш.ДНЗ №2'!AC26+'[1]Перш.ДНЗ №1'!AC26+'[1]ДНЗ №10'!AC26+'[1]ДНЗ №8'!AC26+'[1]ДНЗ №6'!AC26+[1]Селезівка!AC26+'[1]ДНЗ №5'!AC26+'[1]ДНЗ №4'!AC26+'[1]ДНЗ №2'!AC26+'[1]ДНЗ №1'!AC26+[1]Бігунь!AC26</f>
        <v>12667.2</v>
      </c>
      <c r="AD26" s="12"/>
      <c r="AE26" s="12"/>
    </row>
    <row r="27" spans="1:31" x14ac:dyDescent="0.25">
      <c r="A27" s="34"/>
      <c r="B27" s="8" t="s">
        <v>56</v>
      </c>
      <c r="C27" s="9">
        <f t="shared" si="6"/>
        <v>85378.5</v>
      </c>
      <c r="D27" s="8"/>
      <c r="E27" s="10">
        <f>3.64*E8</f>
        <v>2435.1600000000003</v>
      </c>
      <c r="F27" s="11">
        <f t="shared" si="0"/>
        <v>0</v>
      </c>
      <c r="G27" s="11"/>
      <c r="H27" s="11">
        <f t="shared" si="1"/>
        <v>0</v>
      </c>
      <c r="I27" s="14"/>
      <c r="J27" s="14"/>
      <c r="K27" s="11">
        <f t="shared" si="2"/>
        <v>0</v>
      </c>
      <c r="L27" s="11">
        <f t="shared" si="3"/>
        <v>0</v>
      </c>
      <c r="M27" s="11">
        <f t="shared" si="4"/>
        <v>0</v>
      </c>
      <c r="N27" s="12">
        <f>'[1]В.Фосня '!N27+[1]В.Чернігівка!N27+[1]В.Хайча!N27+'[1]Гладковичі '!N27+[1]Гошів!N27+[1]Лучанки!N27+[1]Листвин!N27+[1]Можари!N27+[1]Овруч1!N27+[1]Ігнатпіль!N27+[1]Прилуки!N27+[1]Черепин!N27+[1]Піщаниця!N27+[1]Покалів!N27+[1]Кирдани!N27+[1]Словечно!N27+[1]Тхорин!N27+[1]Шоломки!N27+'[1]Сл-Шоломк.'!N27+[1]Бондари!N27+[1]Велідники!N27+[1]Заріччя!N27+[1]Норинськ!N27+'[1]Перш.ДНЗ №2'!N27+'[1]Перш.ДНЗ №1'!N27+'[1]ДНЗ №10'!N27+'[1]ДНЗ №8'!N27+'[1]ДНЗ №6'!N27+[1]Селезівка!N27+'[1]ДНЗ №5'!N27+'[1]ДНЗ №4'!N27+'[1]ДНЗ №2'!N27+'[1]ДНЗ №1'!N27+[1]Бігунь!N27</f>
        <v>0</v>
      </c>
      <c r="O27" s="12">
        <f>'[1]В.Фосня '!O27+[1]В.Чернігівка!O27+[1]В.Хайча!O27+'[1]Гладковичі '!O27+[1]Гошів!O27+[1]Лучанки!O27+[1]Листвин!O27+[1]Можари!O27+[1]Овруч1!O27+[1]Ігнатпіль!O27+[1]Прилуки!O27+[1]Черепин!O27+[1]Піщаниця!O27+[1]Покалів!O27+[1]Кирдани!O27+[1]Словечно!O27+[1]Тхорин!O27+[1]Шоломки!O27+'[1]Сл-Шоломк.'!O27+[1]Бондари!O27+[1]Велідники!O27+[1]Заріччя!O27+[1]Норинськ!O27+'[1]Перш.ДНЗ №2'!O27+'[1]Перш.ДНЗ №1'!O27+'[1]ДНЗ №10'!O27+'[1]ДНЗ №8'!O27+'[1]ДНЗ №6'!O27+[1]Селезівка!O27+'[1]ДНЗ №5'!O27+'[1]ДНЗ №4'!O27+'[1]ДНЗ №2'!O27+'[1]ДНЗ №1'!O27+[1]Бігунь!O27</f>
        <v>0</v>
      </c>
      <c r="P27" s="12">
        <v>1714</v>
      </c>
      <c r="Q27" s="12">
        <f>'[1]В.Фосня '!Q27+[1]В.Чернігівка!Q27+[1]В.Хайча!Q27+'[1]Гладковичі '!Q27+[1]Гошів!Q27+[1]Лучанки!Q27+[1]Листвин!Q27+[1]Можари!Q27+[1]Овруч1!Q27+[1]Ігнатпіль!Q27+[1]Прилуки!Q27+[1]Черепин!Q27+[1]Піщаниця!Q27+[1]Покалів!Q27+[1]Кирдани!Q27+[1]Словечно!Q27+[1]Тхорин!Q27+[1]Шоломки!Q27+'[1]Сл-Шоломк.'!Q27+[1]Бондари!Q27+[1]Велідники!Q27+[1]Заріччя!Q27+[1]Норинськ!Q27+'[1]Перш.ДНЗ №2'!Q27+'[1]Перш.ДНЗ №1'!Q27+'[1]ДНЗ №10'!Q27+'[1]ДНЗ №8'!Q27+'[1]ДНЗ №6'!Q27+[1]Селезівка!Q27+'[1]ДНЗ №5'!Q27+'[1]ДНЗ №4'!Q27+'[1]ДНЗ №2'!Q27+'[1]ДНЗ №1'!Q27+[1]Бігунь!Q27</f>
        <v>30974</v>
      </c>
      <c r="R27" s="12">
        <f>'[1]В.Фосня '!R27+[1]В.Чернігівка!R27+[1]В.Хайча!R27+'[1]Гладковичі '!R27+[1]Гошів!R27+[1]Лучанки!R27+[1]Листвин!R27+[1]Можари!R27+[1]Овруч1!R27+[1]Ігнатпіль!R27+[1]Прилуки!R27+[1]Черепин!R27+[1]Піщаниця!R27+[1]Покалів!R27+[1]Кирдани!R27+[1]Словечно!R27+[1]Тхорин!R27+[1]Шоломки!R27+'[1]Сл-Шоломк.'!R27+[1]Бондари!R27+[1]Велідники!R27+[1]Заріччя!R27+[1]Норинськ!R27+'[1]Перш.ДНЗ №2'!R27+'[1]Перш.ДНЗ №1'!R27+'[1]ДНЗ №10'!R27+'[1]ДНЗ №8'!R27+'[1]ДНЗ №6'!R27+[1]Селезівка!R27+'[1]ДНЗ №5'!R27+'[1]ДНЗ №4'!R27+'[1]ДНЗ №2'!R27+'[1]ДНЗ №1'!R27+[1]Бігунь!R27</f>
        <v>21860.25</v>
      </c>
      <c r="S27" s="12">
        <f>'[1]В.Фосня '!S27+[1]В.Чернігівка!S27+[1]В.Хайча!S27+'[1]Гладковичі '!S27+[1]Гошів!S27+[1]Лучанки!S27+[1]Листвин!S27+[1]Можари!S27+[1]Овруч1!S27+[1]Ігнатпіль!S27+[1]Прилуки!S27+[1]Черепин!S27+[1]Піщаниця!S27+[1]Покалів!S27+[1]Кирдани!S27+[1]Словечно!S27+[1]Тхорин!S27+[1]Шоломки!S27+'[1]Сл-Шоломк.'!S27+[1]Бондари!S27+[1]Велідники!S27+[1]Заріччя!S27+[1]Норинськ!S27+'[1]Перш.ДНЗ №2'!S27+'[1]Перш.ДНЗ №1'!S27+'[1]ДНЗ №10'!S27+'[1]ДНЗ №8'!S27+'[1]ДНЗ №6'!S27+[1]Селезівка!S27+'[1]ДНЗ №5'!S27+'[1]ДНЗ №4'!S27+'[1]ДНЗ №2'!S27+'[1]ДНЗ №1'!S27+[1]Бігунь!S27</f>
        <v>0</v>
      </c>
      <c r="T27" s="12">
        <f>'[1]В.Фосня '!T27+[1]В.Чернігівка!T27+[1]В.Хайча!T27+'[1]Гладковичі '!T27+[1]Гошів!T27+[1]Лучанки!T27+[1]Листвин!T27+[1]Можари!T27+[1]Овруч1!T27+[1]Ігнатпіль!T27+[1]Прилуки!T27+[1]Черепин!T27+[1]Піщаниця!T27+[1]Покалів!T27+[1]Кирдани!T27+[1]Словечно!T27+[1]Тхорин!T27+[1]Шоломки!T27+'[1]Сл-Шоломк.'!T27+[1]Бондари!T27+[1]Велідники!T27+[1]Заріччя!T27+[1]Норинськ!T27+'[1]Перш.ДНЗ №2'!T27+'[1]Перш.ДНЗ №1'!T27+'[1]ДНЗ №10'!T27+'[1]ДНЗ №8'!T27+'[1]ДНЗ №6'!T27+[1]Селезівка!T27+'[1]ДНЗ №5'!T27+'[1]ДНЗ №4'!T27+'[1]ДНЗ №2'!T27+'[1]ДНЗ №1'!T27+[1]Бігунь!T27</f>
        <v>1321.05</v>
      </c>
      <c r="U27" s="12">
        <f>'[1]В.Фосня '!U27+[1]В.Чернігівка!U27+[1]В.Хайча!U27+'[1]Гладковичі '!U27+[1]Гошів!U27+[1]Лучанки!U27+[1]Листвин!U27+[1]Можари!U27+[1]Овруч1!U27+[1]Ігнатпіль!U27+[1]Прилуки!U27+[1]Черепин!U27+[1]Піщаниця!U27+[1]Покалів!U27+[1]Кирдани!U27+[1]Словечно!U27+[1]Тхорин!U27+[1]Шоломки!U27+'[1]Сл-Шоломк.'!U27+[1]Бондари!U27+[1]Велідники!U27+[1]Заріччя!U27+[1]Норинськ!U27+'[1]Перш.ДНЗ №2'!U27+'[1]Перш.ДНЗ №1'!U27+'[1]ДНЗ №10'!U27+'[1]ДНЗ №8'!U27+'[1]ДНЗ №6'!U27+[1]Селезівка!U27+'[1]ДНЗ №5'!U27+'[1]ДНЗ №4'!U27+'[1]ДНЗ №2'!U27+'[1]ДНЗ №1'!U27+[1]Бігунь!U27</f>
        <v>1950.9</v>
      </c>
      <c r="V27" s="12">
        <f>'[1]В.Фосня '!V27+[1]В.Чернігівка!V27+[1]В.Хайча!V27+'[1]Гладковичі '!V27+[1]Гошів!V27+[1]Лучанки!V27+[1]Листвин!V27+[1]Можари!V27+[1]Овруч1!V27+[1]Ігнатпіль!V27+[1]Прилуки!V27+[1]Черепин!V27+[1]Піщаниця!V27+[1]Покалів!V27+[1]Кирдани!V27+[1]Словечно!V27+[1]Тхорин!V27+[1]Шоломки!V27+'[1]Сл-Шоломк.'!V27+[1]Бондари!V27+[1]Велідники!V27+[1]Заріччя!V27+[1]Норинськ!V27+'[1]Перш.ДНЗ №2'!V27+'[1]Перш.ДНЗ №1'!V27+'[1]ДНЗ №10'!V27+'[1]ДНЗ №8'!V27+'[1]ДНЗ №6'!V27+[1]Селезівка!V27+'[1]ДНЗ №5'!V27+'[1]ДНЗ №4'!V27+'[1]ДНЗ №2'!V27+'[1]ДНЗ №1'!V27+[1]Бігунь!V27</f>
        <v>0</v>
      </c>
      <c r="W27" s="12">
        <f>'[1]В.Фосня '!W27+[1]В.Чернігівка!W27+[1]В.Хайча!W27+'[1]Гладковичі '!W27+[1]Гошів!W27+[1]Лучанки!W27+[1]Листвин!W27+[1]Можари!W27+[1]Овруч1!W27+[1]Ігнатпіль!W27+[1]Прилуки!W27+[1]Черепин!W27+[1]Піщаниця!W27+[1]Покалів!W27+[1]Кирдани!W27+[1]Словечно!W27+[1]Тхорин!W27+[1]Шоломки!W27+'[1]Сл-Шоломк.'!W27+[1]Бондари!W27+[1]Велідники!W27+[1]Заріччя!W27+[1]Норинськ!W27+'[1]Перш.ДНЗ №2'!W27+'[1]Перш.ДНЗ №1'!W27+'[1]ДНЗ №10'!W27+'[1]ДНЗ №8'!W27+'[1]ДНЗ №6'!W27+[1]Селезівка!W27+'[1]ДНЗ №5'!W27+'[1]ДНЗ №4'!W27+'[1]ДНЗ №2'!W27+'[1]ДНЗ №1'!W27+[1]Бігунь!W27</f>
        <v>0</v>
      </c>
      <c r="X27" s="12">
        <f>'[1]В.Фосня '!X27+[1]В.Чернігівка!X27+[1]В.Хайча!X27+'[1]Гладковичі '!X27+[1]Гошів!X27+[1]Лучанки!X27+[1]Листвин!X27+[1]Можари!X27+[1]Овруч1!X27+[1]Ігнатпіль!X27+[1]Прилуки!X27+[1]Черепин!X27+[1]Піщаниця!X27+[1]Покалів!X27+[1]Кирдани!X27+[1]Словечно!X27+[1]Тхорин!X27+[1]Шоломки!X27+'[1]Сл-Шоломк.'!X27+[1]Бондари!X27+[1]Велідники!X27+[1]Заріччя!X27+[1]Норинськ!X27+'[1]Перш.ДНЗ №2'!X27+'[1]Перш.ДНЗ №1'!X27+'[1]ДНЗ №10'!X27+'[1]ДНЗ №8'!X27+'[1]ДНЗ №6'!X27+[1]Селезівка!X27+'[1]ДНЗ №5'!X27+'[1]ДНЗ №4'!X27+'[1]ДНЗ №2'!X27+'[1]ДНЗ №1'!X27+[1]Бігунь!X27</f>
        <v>385</v>
      </c>
      <c r="Y27" s="12">
        <f>'[1]В.Фосня '!Y27+[1]В.Чернігівка!Y27+[1]В.Хайча!Y27+'[1]Гладковичі '!Y27+[1]Гошів!Y27+[1]Лучанки!Y27+[1]Листвин!Y27+[1]Можари!Y27+[1]Овруч1!Y27+[1]Ігнатпіль!Y27+[1]Прилуки!Y27+[1]Черепин!Y27+[1]Піщаниця!Y27+[1]Покалів!Y27+[1]Кирдани!Y27+[1]Словечно!Y27+[1]Тхорин!Y27+[1]Шоломки!Y27+'[1]Сл-Шоломк.'!Y27+[1]Бондари!Y27+[1]Велідники!Y27+[1]Заріччя!Y27+[1]Норинськ!Y27+'[1]Перш.ДНЗ №2'!Y27+'[1]Перш.ДНЗ №1'!Y27+'[1]ДНЗ №10'!Y27+'[1]ДНЗ №8'!Y27+'[1]ДНЗ №6'!Y27+[1]Селезівка!Y27+'[1]ДНЗ №5'!Y27+'[1]ДНЗ №4'!Y27+'[1]ДНЗ №2'!Y27+'[1]ДНЗ №1'!Y27+[1]Бігунь!Y27</f>
        <v>0</v>
      </c>
      <c r="Z27" s="12">
        <f>'[1]В.Фосня '!Z27+[1]В.Чернігівка!Z27+[1]В.Хайча!Z27+'[1]Гладковичі '!Z27+[1]Гошів!Z27+[1]Лучанки!Z27+[1]Листвин!Z27+[1]Можари!Z27+[1]Овруч1!Z27+[1]Ігнатпіль!Z27+[1]Прилуки!Z27+[1]Черепин!Z27+[1]Піщаниця!Z27+[1]Покалів!Z27+[1]Кирдани!Z27+[1]Словечно!Z27+[1]Тхорин!Z27+[1]Шоломки!Z27+'[1]Сл-Шоломк.'!Z27+[1]Бондари!Z27+[1]Велідники!Z27+[1]Заріччя!Z27+[1]Норинськ!Z27+'[1]Перш.ДНЗ №2'!Z27+'[1]Перш.ДНЗ №1'!Z27+'[1]ДНЗ №10'!Z27+'[1]ДНЗ №8'!Z27+'[1]ДНЗ №6'!Z27+[1]Селезівка!Z27+'[1]ДНЗ №5'!Z27+'[1]ДНЗ №4'!Z27+'[1]ДНЗ №2'!Z27+'[1]ДНЗ №1'!Z27+[1]Бігунь!Z27</f>
        <v>192.5</v>
      </c>
      <c r="AA27" s="12">
        <f>'[1]В.Фосня '!AA27+[1]В.Чернігівка!AA27+[1]В.Хайча!AA27+'[1]Гладковичі '!AA27+[1]Гошів!AA27+[1]Лучанки!AA27+[1]Листвин!AA27+[1]Можари!AA27+[1]Овруч1!AA27+[1]Ігнатпіль!AA27+[1]Прилуки!AA27+[1]Черепин!AA27+[1]Піщаниця!AA27+[1]Покалів!AA27+[1]Кирдани!AA27+[1]Словечно!AA27+[1]Тхорин!AA27+[1]Шоломки!AA27+'[1]Сл-Шоломк.'!AA27+[1]Бондари!AA27+[1]Велідники!AA27+[1]Заріччя!AA27+[1]Норинськ!AA27+'[1]Перш.ДНЗ №2'!AA27+'[1]Перш.ДНЗ №1'!AA27+'[1]ДНЗ №10'!AA27+'[1]ДНЗ №8'!AA27+'[1]ДНЗ №6'!AA27+[1]Селезівка!AA27+'[1]ДНЗ №5'!AA27+'[1]ДНЗ №4'!AA27+'[1]ДНЗ №2'!AA27+'[1]ДНЗ №1'!AA27+[1]Бігунь!AA27</f>
        <v>3613.0499999999997</v>
      </c>
      <c r="AB27" s="12">
        <f>'[1]В.Фосня '!AB27+[1]В.Чернігівка!AB27+[1]В.Хайча!AB27+'[1]Гладковичі '!AB27+[1]Гошів!AB27+[1]Лучанки!AB27+[1]Листвин!AB27+[1]Можари!AB27+[1]Овруч1!AB27+[1]Ігнатпіль!AB27+[1]Прилуки!AB27+[1]Черепин!AB27+[1]Піщаниця!AB27+[1]Покалів!AB27+[1]Кирдани!AB27+[1]Словечно!AB27+[1]Тхорин!AB27+[1]Шоломки!AB27+'[1]Сл-Шоломк.'!AB27+[1]Бондари!AB27+[1]Велідники!AB27+[1]Заріччя!AB27+[1]Норинськ!AB27+'[1]Перш.ДНЗ №2'!AB27+'[1]Перш.ДНЗ №1'!AB27+'[1]ДНЗ №10'!AB27+'[1]ДНЗ №8'!AB27+'[1]ДНЗ №6'!AB27+[1]Селезівка!AB27+'[1]ДНЗ №5'!AB27+'[1]ДНЗ №4'!AB27+'[1]ДНЗ №2'!AB27+'[1]ДНЗ №1'!AB27+[1]Бігунь!AB27</f>
        <v>0</v>
      </c>
      <c r="AC27" s="12">
        <f>'[1]В.Фосня '!AC27+[1]В.Чернігівка!AC27+[1]В.Хайча!AC27+'[1]Гладковичі '!AC27+[1]Гошів!AC27+[1]Лучанки!AC27+[1]Листвин!AC27+[1]Можари!AC27+[1]Овруч1!AC27+[1]Ігнатпіль!AC27+[1]Прилуки!AC27+[1]Черепин!AC27+[1]Піщаниця!AC27+[1]Покалів!AC27+[1]Кирдани!AC27+[1]Словечно!AC27+[1]Тхорин!AC27+[1]Шоломки!AC27+'[1]Сл-Шоломк.'!AC27+[1]Бондари!AC27+[1]Велідники!AC27+[1]Заріччя!AC27+[1]Норинськ!AC27+'[1]Перш.ДНЗ №2'!AC27+'[1]Перш.ДНЗ №1'!AC27+'[1]ДНЗ №10'!AC27+'[1]ДНЗ №8'!AC27+'[1]ДНЗ №6'!AC27+[1]Селезівка!AC27+'[1]ДНЗ №5'!AC27+'[1]ДНЗ №4'!AC27+'[1]ДНЗ №2'!AC27+'[1]ДНЗ №1'!AC27+[1]Бігунь!AC27</f>
        <v>23367.75</v>
      </c>
      <c r="AD27" s="12"/>
      <c r="AE27" s="12"/>
    </row>
    <row r="28" spans="1:31" x14ac:dyDescent="0.25">
      <c r="A28" s="34"/>
      <c r="B28" s="8" t="s">
        <v>57</v>
      </c>
      <c r="C28" s="9">
        <f t="shared" si="6"/>
        <v>59656.25</v>
      </c>
      <c r="D28" s="8"/>
      <c r="E28" s="10">
        <f>3.85*E8</f>
        <v>2575.65</v>
      </c>
      <c r="F28" s="11">
        <f t="shared" si="0"/>
        <v>0</v>
      </c>
      <c r="G28" s="11"/>
      <c r="H28" s="11">
        <f t="shared" si="1"/>
        <v>0</v>
      </c>
      <c r="I28" s="14"/>
      <c r="J28" s="14"/>
      <c r="K28" s="11">
        <f t="shared" si="2"/>
        <v>0</v>
      </c>
      <c r="L28" s="11">
        <f t="shared" si="3"/>
        <v>0</v>
      </c>
      <c r="M28" s="11">
        <f t="shared" si="4"/>
        <v>0</v>
      </c>
      <c r="N28" s="12">
        <f>'[1]В.Фосня '!N28+[1]В.Чернігівка!N28+[1]В.Хайча!N28+'[1]Гладковичі '!N28+[1]Гошів!N28+[1]Лучанки!N28+[1]Листвин!N28+[1]Можари!N28+[1]Овруч1!N28+[1]Ігнатпіль!N28+[1]Прилуки!N28+[1]Черепин!N28+[1]Піщаниця!N28+[1]Покалів!N28+[1]Кирдани!N28+[1]Словечно!N28+[1]Тхорин!N28+[1]Шоломки!N28+'[1]Сл-Шоломк.'!N28+[1]Бондари!N28+[1]Велідники!N28+[1]Заріччя!N28+[1]Норинськ!N28+'[1]Перш.ДНЗ №2'!N28+'[1]Перш.ДНЗ №1'!N28+'[1]ДНЗ №10'!N28+'[1]ДНЗ №8'!N28+'[1]ДНЗ №6'!N28+[1]Селезівка!N28+'[1]ДНЗ №5'!N28+'[1]ДНЗ №4'!N28+'[1]ДНЗ №2'!N28+'[1]ДНЗ №1'!N28+[1]Бігунь!N28</f>
        <v>0</v>
      </c>
      <c r="O28" s="12">
        <f>'[1]В.Фосня '!O28+[1]В.Чернігівка!O28+[1]В.Хайча!O28+'[1]Гладковичі '!O28+[1]Гошів!O28+[1]Лучанки!O28+[1]Листвин!O28+[1]Можари!O28+[1]Овруч1!O28+[1]Ігнатпіль!O28+[1]Прилуки!O28+[1]Черепин!O28+[1]Піщаниця!O28+[1]Покалів!O28+[1]Кирдани!O28+[1]Словечно!O28+[1]Тхорин!O28+[1]Шоломки!O28+'[1]Сл-Шоломк.'!O28+[1]Бондари!O28+[1]Велідники!O28+[1]Заріччя!O28+[1]Норинськ!O28+'[1]Перш.ДНЗ №2'!O28+'[1]Перш.ДНЗ №1'!O28+'[1]ДНЗ №10'!O28+'[1]ДНЗ №8'!O28+'[1]ДНЗ №6'!O28+[1]Селезівка!O28+'[1]ДНЗ №5'!O28+'[1]ДНЗ №4'!O28+'[1]ДНЗ №2'!O28+'[1]ДНЗ №1'!O28+[1]Бігунь!O28</f>
        <v>0</v>
      </c>
      <c r="P28" s="12">
        <v>1825</v>
      </c>
      <c r="Q28" s="12">
        <f>'[1]В.Фосня '!Q28+[1]В.Чернігівка!Q28+[1]В.Хайча!Q28+'[1]Гладковичі '!Q28+[1]Гошів!Q28+[1]Лучанки!Q28+[1]Листвин!Q28+[1]Можари!Q28+[1]Овруч1!Q28+[1]Ігнатпіль!Q28+[1]Прилуки!Q28+[1]Черепин!Q28+[1]Піщаниця!Q28+[1]Покалів!Q28+[1]Кирдани!Q28+[1]Словечно!Q28+[1]Тхорин!Q28+[1]Шоломки!Q28+'[1]Сл-Шоломк.'!Q28+[1]Бондари!Q28+[1]Велідники!Q28+[1]Заріччя!Q28+[1]Норинськ!Q28+'[1]Перш.ДНЗ №2'!Q28+'[1]Перш.ДНЗ №1'!Q28+'[1]ДНЗ №10'!Q28+'[1]ДНЗ №8'!Q28+'[1]ДНЗ №6'!Q28+[1]Селезівка!Q28+'[1]ДНЗ №5'!Q28+'[1]ДНЗ №4'!Q28+'[1]ДНЗ №2'!Q28+'[1]ДНЗ №1'!Q28+[1]Бігунь!Q28</f>
        <v>16306</v>
      </c>
      <c r="R28" s="12">
        <f>'[1]В.Фосня '!R28+[1]В.Чернігівка!R28+[1]В.Хайча!R28+'[1]Гладковичі '!R28+[1]Гошів!R28+[1]Лучанки!R28+[1]Листвин!R28+[1]Можари!R28+[1]Овруч1!R28+[1]Ігнатпіль!R28+[1]Прилуки!R28+[1]Черепин!R28+[1]Піщаниця!R28+[1]Покалів!R28+[1]Кирдани!R28+[1]Словечно!R28+[1]Тхорин!R28+[1]Шоломки!R28+'[1]Сл-Шоломк.'!R28+[1]Бондари!R28+[1]Велідники!R28+[1]Заріччя!R28+[1]Норинськ!R28+'[1]Перш.ДНЗ №2'!R28+'[1]Перш.ДНЗ №1'!R28+'[1]ДНЗ №10'!R28+'[1]ДНЗ №8'!R28+'[1]ДНЗ №6'!R28+[1]Селезівка!R28+'[1]ДНЗ №5'!R28+'[1]ДНЗ №4'!R28+'[1]ДНЗ №2'!R28+'[1]ДНЗ №1'!R28+[1]Бігунь!R28</f>
        <v>13264.2</v>
      </c>
      <c r="S28" s="12">
        <f>'[1]В.Фосня '!S28+[1]В.Чернігівка!S28+[1]В.Хайча!S28+'[1]Гладковичі '!S28+[1]Гошів!S28+[1]Лучанки!S28+[1]Листвин!S28+[1]Можари!S28+[1]Овруч1!S28+[1]Ігнатпіль!S28+[1]Прилуки!S28+[1]Черепин!S28+[1]Піщаниця!S28+[1]Покалів!S28+[1]Кирдани!S28+[1]Словечно!S28+[1]Тхорин!S28+[1]Шоломки!S28+'[1]Сл-Шоломк.'!S28+[1]Бондари!S28+[1]Велідники!S28+[1]Заріччя!S28+[1]Норинськ!S28+'[1]Перш.ДНЗ №2'!S28+'[1]Перш.ДНЗ №1'!S28+'[1]ДНЗ №10'!S28+'[1]ДНЗ №8'!S28+'[1]ДНЗ №6'!S28+[1]Селезівка!S28+'[1]ДНЗ №5'!S28+'[1]ДНЗ №4'!S28+'[1]ДНЗ №2'!S28+'[1]ДНЗ №1'!S28+[1]Бігунь!S28</f>
        <v>348</v>
      </c>
      <c r="T28" s="12">
        <f>'[1]В.Фосня '!T28+[1]В.Чернігівка!T28+[1]В.Хайча!T28+'[1]Гладковичі '!T28+[1]Гошів!T28+[1]Лучанки!T28+[1]Листвин!T28+[1]Можари!T28+[1]Овруч1!T28+[1]Ігнатпіль!T28+[1]Прилуки!T28+[1]Черепин!T28+[1]Піщаниця!T28+[1]Покалів!T28+[1]Кирдани!T28+[1]Словечно!T28+[1]Тхорин!T28+[1]Шоломки!T28+'[1]Сл-Шоломк.'!T28+[1]Бондари!T28+[1]Велідники!T28+[1]Заріччя!T28+[1]Норинськ!T28+'[1]Перш.ДНЗ №2'!T28+'[1]Перш.ДНЗ №1'!T28+'[1]ДНЗ №10'!T28+'[1]ДНЗ №8'!T28+'[1]ДНЗ №6'!T28+[1]Селезівка!T28+'[1]ДНЗ №5'!T28+'[1]ДНЗ №4'!T28+'[1]ДНЗ №2'!T28+'[1]ДНЗ №1'!T28+[1]Бігунь!T28</f>
        <v>754</v>
      </c>
      <c r="U28" s="12">
        <f>'[1]В.Фосня '!U28+[1]В.Чернігівка!U28+[1]В.Хайча!U28+'[1]Гладковичі '!U28+[1]Гошів!U28+[1]Лучанки!U28+[1]Листвин!U28+[1]Можари!U28+[1]Овруч1!U28+[1]Ігнатпіль!U28+[1]Прилуки!U28+[1]Черепин!U28+[1]Піщаниця!U28+[1]Покалів!U28+[1]Кирдани!U28+[1]Словечно!U28+[1]Тхорин!U28+[1]Шоломки!U28+'[1]Сл-Шоломк.'!U28+[1]Бондари!U28+[1]Велідники!U28+[1]Заріччя!U28+[1]Норинськ!U28+'[1]Перш.ДНЗ №2'!U28+'[1]Перш.ДНЗ №1'!U28+'[1]ДНЗ №10'!U28+'[1]ДНЗ №8'!U28+'[1]ДНЗ №6'!U28+[1]Селезівка!U28+'[1]ДНЗ №5'!U28+'[1]ДНЗ №4'!U28+'[1]ДНЗ №2'!U28+'[1]ДНЗ №1'!U28+[1]Бігунь!U28</f>
        <v>3419.5499999999997</v>
      </c>
      <c r="V28" s="12">
        <f>'[1]В.Фосня '!V28+[1]В.Чернігівка!V28+[1]В.Хайча!V28+'[1]Гладковичі '!V28+[1]Гошів!V28+[1]Лучанки!V28+[1]Листвин!V28+[1]Можари!V28+[1]Овруч1!V28+[1]Ігнатпіль!V28+[1]Прилуки!V28+[1]Черепин!V28+[1]Піщаниця!V28+[1]Покалів!V28+[1]Кирдани!V28+[1]Словечно!V28+[1]Тхорин!V28+[1]Шоломки!V28+'[1]Сл-Шоломк.'!V28+[1]Бондари!V28+[1]Велідники!V28+[1]Заріччя!V28+[1]Норинськ!V28+'[1]Перш.ДНЗ №2'!V28+'[1]Перш.ДНЗ №1'!V28+'[1]ДНЗ №10'!V28+'[1]ДНЗ №8'!V28+'[1]ДНЗ №6'!V28+[1]Селезівка!V28+'[1]ДНЗ №5'!V28+'[1]ДНЗ №4'!V28+'[1]ДНЗ №2'!V28+'[1]ДНЗ №1'!V28+[1]Бігунь!V28</f>
        <v>0</v>
      </c>
      <c r="W28" s="12">
        <f>'[1]В.Фосня '!W28+[1]В.Чернігівка!W28+[1]В.Хайча!W28+'[1]Гладковичі '!W28+[1]Гошів!W28+[1]Лучанки!W28+[1]Листвин!W28+[1]Можари!W28+[1]Овруч1!W28+[1]Ігнатпіль!W28+[1]Прилуки!W28+[1]Черепин!W28+[1]Піщаниця!W28+[1]Покалів!W28+[1]Кирдани!W28+[1]Словечно!W28+[1]Тхорин!W28+[1]Шоломки!W28+'[1]Сл-Шоломк.'!W28+[1]Бондари!W28+[1]Велідники!W28+[1]Заріччя!W28+[1]Норинськ!W28+'[1]Перш.ДНЗ №2'!W28+'[1]Перш.ДНЗ №1'!W28+'[1]ДНЗ №10'!W28+'[1]ДНЗ №8'!W28+'[1]ДНЗ №6'!W28+[1]Селезівка!W28+'[1]ДНЗ №5'!W28+'[1]ДНЗ №4'!W28+'[1]ДНЗ №2'!W28+'[1]ДНЗ №1'!W28+[1]Бігунь!W28</f>
        <v>0</v>
      </c>
      <c r="X28" s="12">
        <f>'[1]В.Фосня '!X28+[1]В.Чернігівка!X28+[1]В.Хайча!X28+'[1]Гладковичі '!X28+[1]Гошів!X28+[1]Лучанки!X28+[1]Листвин!X28+[1]Можари!X28+[1]Овруч1!X28+[1]Ігнатпіль!X28+[1]Прилуки!X28+[1]Черепин!X28+[1]Піщаниця!X28+[1]Покалів!X28+[1]Кирдани!X28+[1]Словечно!X28+[1]Тхорин!X28+[1]Шоломки!X28+'[1]Сл-Шоломк.'!X28+[1]Бондари!X28+[1]Велідники!X28+[1]Заріччя!X28+[1]Норинськ!X28+'[1]Перш.ДНЗ №2'!X28+'[1]Перш.ДНЗ №1'!X28+'[1]ДНЗ №10'!X28+'[1]ДНЗ №8'!X28+'[1]ДНЗ №6'!X28+[1]Селезівка!X28+'[1]ДНЗ №5'!X28+'[1]ДНЗ №4'!X28+'[1]ДНЗ №2'!X28+'[1]ДНЗ №1'!X28+[1]Бігунь!X28</f>
        <v>0</v>
      </c>
      <c r="Y28" s="12">
        <f>'[1]В.Фосня '!Y28+[1]В.Чернігівка!Y28+[1]В.Хайча!Y28+'[1]Гладковичі '!Y28+[1]Гошів!Y28+[1]Лучанки!Y28+[1]Листвин!Y28+[1]Можари!Y28+[1]Овруч1!Y28+[1]Ігнатпіль!Y28+[1]Прилуки!Y28+[1]Черепин!Y28+[1]Піщаниця!Y28+[1]Покалів!Y28+[1]Кирдани!Y28+[1]Словечно!Y28+[1]Тхорин!Y28+[1]Шоломки!Y28+'[1]Сл-Шоломк.'!Y28+[1]Бондари!Y28+[1]Велідники!Y28+[1]Заріччя!Y28+[1]Норинськ!Y28+'[1]Перш.ДНЗ №2'!Y28+'[1]Перш.ДНЗ №1'!Y28+'[1]ДНЗ №10'!Y28+'[1]ДНЗ №8'!Y28+'[1]ДНЗ №6'!Y28+[1]Селезівка!Y28+'[1]ДНЗ №5'!Y28+'[1]ДНЗ №4'!Y28+'[1]ДНЗ №2'!Y28+'[1]ДНЗ №1'!Y28+[1]Бігунь!Y28</f>
        <v>0</v>
      </c>
      <c r="Z28" s="12">
        <f>'[1]В.Фосня '!Z28+[1]В.Чернігівка!Z28+[1]В.Хайча!Z28+'[1]Гладковичі '!Z28+[1]Гошів!Z28+[1]Лучанки!Z28+[1]Листвин!Z28+[1]Можари!Z28+[1]Овруч1!Z28+[1]Ігнатпіль!Z28+[1]Прилуки!Z28+[1]Черепин!Z28+[1]Піщаниця!Z28+[1]Покалів!Z28+[1]Кирдани!Z28+[1]Словечно!Z28+[1]Тхорин!Z28+[1]Шоломки!Z28+'[1]Сл-Шоломк.'!Z28+[1]Бондари!Z28+[1]Велідники!Z28+[1]Заріччя!Z28+[1]Норинськ!Z28+'[1]Перш.ДНЗ №2'!Z28+'[1]Перш.ДНЗ №1'!Z28+'[1]ДНЗ №10'!Z28+'[1]ДНЗ №8'!Z28+'[1]ДНЗ №6'!Z28+[1]Селезівка!Z28+'[1]ДНЗ №5'!Z28+'[1]ДНЗ №4'!Z28+'[1]ДНЗ №2'!Z28+'[1]ДНЗ №1'!Z28+[1]Бігунь!Z28</f>
        <v>1911.5</v>
      </c>
      <c r="AA28" s="12">
        <f>'[1]В.Фосня '!AA28+[1]В.Чернігівка!AA28+[1]В.Хайча!AA28+'[1]Гладковичі '!AA28+[1]Гошів!AA28+[1]Лучанки!AA28+[1]Листвин!AA28+[1]Можари!AA28+[1]Овруч1!AA28+[1]Ігнатпіль!AA28+[1]Прилуки!AA28+[1]Черепин!AA28+[1]Піщаниця!AA28+[1]Покалів!AA28+[1]Кирдани!AA28+[1]Словечно!AA28+[1]Тхорин!AA28+[1]Шоломки!AA28+'[1]Сл-Шоломк.'!AA28+[1]Бондари!AA28+[1]Велідники!AA28+[1]Заріччя!AA28+[1]Норинськ!AA28+'[1]Перш.ДНЗ №2'!AA28+'[1]Перш.ДНЗ №1'!AA28+'[1]ДНЗ №10'!AA28+'[1]ДНЗ №8'!AA28+'[1]ДНЗ №6'!AA28+[1]Селезівка!AA28+'[1]ДНЗ №5'!AA28+'[1]ДНЗ №4'!AA28+'[1]ДНЗ №2'!AA28+'[1]ДНЗ №1'!AA28+[1]Бігунь!AA28</f>
        <v>0</v>
      </c>
      <c r="AB28" s="12">
        <f>'[1]В.Фосня '!AB28+[1]В.Чернігівка!AB28+[1]В.Хайча!AB28+'[1]Гладковичі '!AB28+[1]Гошів!AB28+[1]Лучанки!AB28+[1]Листвин!AB28+[1]Можари!AB28+[1]Овруч1!AB28+[1]Ігнатпіль!AB28+[1]Прилуки!AB28+[1]Черепин!AB28+[1]Піщаниця!AB28+[1]Покалів!AB28+[1]Кирдани!AB28+[1]Словечно!AB28+[1]Тхорин!AB28+[1]Шоломки!AB28+'[1]Сл-Шоломк.'!AB28+[1]Бондари!AB28+[1]Велідники!AB28+[1]Заріччя!AB28+[1]Норинськ!AB28+'[1]Перш.ДНЗ №2'!AB28+'[1]Перш.ДНЗ №1'!AB28+'[1]ДНЗ №10'!AB28+'[1]ДНЗ №8'!AB28+'[1]ДНЗ №6'!AB28+[1]Селезівка!AB28+'[1]ДНЗ №5'!AB28+'[1]ДНЗ №4'!AB28+'[1]ДНЗ №2'!AB28+'[1]ДНЗ №1'!AB28+[1]Бігунь!AB28</f>
        <v>0</v>
      </c>
      <c r="AC28" s="12">
        <f>'[1]В.Фосня '!AC28+[1]В.Чернігівка!AC28+[1]В.Хайча!AC28+'[1]Гладковичі '!AC28+[1]Гошів!AC28+[1]Лучанки!AC28+[1]Листвин!AC28+[1]Можари!AC28+[1]Овруч1!AC28+[1]Ігнатпіль!AC28+[1]Прилуки!AC28+[1]Черепин!AC28+[1]Піщаниця!AC28+[1]Покалів!AC28+[1]Кирдани!AC28+[1]Словечно!AC28+[1]Тхорин!AC28+[1]Шоломки!AC28+'[1]Сл-Шоломк.'!AC28+[1]Бондари!AC28+[1]Велідники!AC28+[1]Заріччя!AC28+[1]Норинськ!AC28+'[1]Перш.ДНЗ №2'!AC28+'[1]Перш.ДНЗ №1'!AC28+'[1]ДНЗ №10'!AC28+'[1]ДНЗ №8'!AC28+'[1]ДНЗ №6'!AC28+[1]Селезівка!AC28+'[1]ДНЗ №5'!AC28+'[1]ДНЗ №4'!AC28+'[1]ДНЗ №2'!AC28+'[1]ДНЗ №1'!AC28+[1]Бігунь!AC28</f>
        <v>21828.000000000004</v>
      </c>
      <c r="AD28" s="12"/>
      <c r="AE28" s="12"/>
    </row>
    <row r="29" spans="1:31" x14ac:dyDescent="0.25">
      <c r="A29" s="34"/>
      <c r="B29" s="8" t="s">
        <v>58</v>
      </c>
      <c r="C29" s="9">
        <f t="shared" si="6"/>
        <v>6749.0999999999995</v>
      </c>
      <c r="D29" s="8"/>
      <c r="E29" s="10">
        <f>4.06*E8</f>
        <v>2716.14</v>
      </c>
      <c r="F29" s="11">
        <f t="shared" si="0"/>
        <v>0</v>
      </c>
      <c r="G29" s="11"/>
      <c r="H29" s="11">
        <f t="shared" si="1"/>
        <v>0</v>
      </c>
      <c r="I29" s="14"/>
      <c r="J29" s="14"/>
      <c r="K29" s="11">
        <f t="shared" si="2"/>
        <v>0</v>
      </c>
      <c r="L29" s="11">
        <f t="shared" si="3"/>
        <v>0</v>
      </c>
      <c r="M29" s="11">
        <f t="shared" si="4"/>
        <v>0</v>
      </c>
      <c r="N29" s="12">
        <f>'[1]В.Фосня '!N29+[1]В.Чернігівка!N29+[1]В.Хайча!N29+'[1]Гладковичі '!N29+[1]Гошів!N29+[1]Лучанки!N29+[1]Листвин!N29+[1]Можари!N29+[1]Овруч1!N29+[1]Ігнатпіль!N29+[1]Прилуки!N29+[1]Черепин!N29+[1]Піщаниця!N29+[1]Покалів!N29+[1]Кирдани!N29+[1]Словечно!N29+[1]Тхорин!N29+[1]Шоломки!N29+'[1]Сл-Шоломк.'!N29+[1]Бондари!N29+[1]Велідники!N29+[1]Заріччя!N29+[1]Норинськ!N29+'[1]Перш.ДНЗ №2'!N29+'[1]Перш.ДНЗ №1'!N29+'[1]ДНЗ №10'!N29+'[1]ДНЗ №8'!N29+'[1]ДНЗ №6'!N29+[1]Селезівка!N29+'[1]ДНЗ №5'!N29+'[1]ДНЗ №4'!N29+'[1]ДНЗ №2'!N29+'[1]ДНЗ №1'!N30+[1]Бігунь!N29</f>
        <v>0</v>
      </c>
      <c r="O29" s="12">
        <f>'[1]В.Фосня '!O29+[1]В.Чернігівка!O29+[1]В.Хайча!O29+'[1]Гладковичі '!O29+[1]Гошів!O29+[1]Лучанки!O29+[1]Листвин!O29+[1]Можари!O29+[1]Овруч1!O29+[1]Ігнатпіль!O29+[1]Прилуки!O29+[1]Черепин!O29+[1]Піщаниця!O29+[1]Покалів!O29+[1]Кирдани!O29+[1]Словечно!O29+[1]Тхорин!O29+[1]Шоломки!O29+'[1]Сл-Шоломк.'!O29+[1]Бондари!O29+[1]Велідники!O29+[1]Заріччя!O29+[1]Норинськ!O29+'[1]Перш.ДНЗ №2'!O29+'[1]Перш.ДНЗ №1'!O29+'[1]ДНЗ №10'!O29+'[1]ДНЗ №8'!O29+'[1]ДНЗ №6'!O29+[1]Селезівка!O29+'[1]ДНЗ №5'!O29+'[1]ДНЗ №4'!O29+'[1]ДНЗ №2'!O29+'[1]ДНЗ №1'!O30+[1]Бігунь!O29</f>
        <v>0</v>
      </c>
      <c r="P29" s="12">
        <v>1378</v>
      </c>
      <c r="Q29" s="12">
        <f>'[1]В.Фосня '!Q29+[1]В.Чернігівка!Q29+[1]В.Хайча!Q29+'[1]Гладковичі '!Q29+[1]Гошів!Q29+[1]Лучанки!Q29+[1]Листвин!Q29+[1]Можари!Q29+[1]Овруч1!Q29+[1]Ігнатпіль!Q29+[1]Прилуки!Q29+[1]Черепин!Q29+[1]Піщаниця!Q29+[1]Покалів!Q29+[1]Кирдани!Q29+[1]Словечно!Q29+[1]Тхорин!Q29+[1]Шоломки!Q29+'[1]Сл-Шоломк.'!Q29+[1]Бондари!Q29+[1]Велідники!Q29+[1]Заріччя!Q29+[1]Норинськ!Q29+'[1]Перш.ДНЗ №2'!Q29+'[1]Перш.ДНЗ №1'!Q29+'[1]ДНЗ №10'!Q29+'[1]ДНЗ №8'!Q29+'[1]ДНЗ №6'!Q29+[1]Селезівка!Q29+'[1]ДНЗ №5'!Q29+'[1]ДНЗ №4'!Q29+'[1]ДНЗ №2'!Q29+'[1]ДНЗ №1'!Q30+[1]Бігунь!Q29</f>
        <v>2768</v>
      </c>
      <c r="R29" s="12">
        <f>'[1]В.Фосня '!R29+[1]В.Чернігівка!R29+[1]В.Хайча!R29+'[1]Гладковичі '!R29+[1]Гошів!R29+[1]Лучанки!R29+[1]Листвин!R29+[1]Можари!R29+[1]Овруч1!R29+[1]Ігнатпіль!R29+[1]Прилуки!R29+[1]Черепин!R29+[1]Піщаниця!R29+[1]Покалів!R29+[1]Кирдани!R29+[1]Словечно!R29+[1]Тхорин!R29+[1]Шоломки!R29+'[1]Сл-Шоломк.'!R29+[1]Бондари!R29+[1]Велідники!R29+[1]Заріччя!R29+[1]Норинськ!R29+'[1]Перш.ДНЗ №2'!R29+'[1]Перш.ДНЗ №1'!R29+'[1]ДНЗ №10'!R29+'[1]ДНЗ №8'!R29+'[1]ДНЗ №6'!R29+[1]Селезівка!R29+'[1]ДНЗ №5'!R29+'[1]ДНЗ №4'!R29+'[1]ДНЗ №2'!R29+'[1]ДНЗ №1'!R30+[1]Бігунь!R29</f>
        <v>857</v>
      </c>
      <c r="S29" s="12">
        <f>'[1]В.Фосня '!S29+[1]В.Чернігівка!S29+[1]В.Хайча!S29+'[1]Гладковичі '!S29+[1]Гошів!S29+[1]Лучанки!S29+[1]Листвин!S29+[1]Можари!S29+[1]Овруч1!S29+[1]Ігнатпіль!S29+[1]Прилуки!S29+[1]Черепин!S29+[1]Піщаниця!S29+[1]Покалів!S29+[1]Кирдани!S29+[1]Словечно!S29+[1]Тхорин!S29+[1]Шоломки!S29+'[1]Сл-Шоломк.'!S29+[1]Бондари!S29+[1]Велідники!S29+[1]Заріччя!S29+[1]Норинськ!S29+'[1]Перш.ДНЗ №2'!S29+'[1]Перш.ДНЗ №1'!S29+'[1]ДНЗ №10'!S29+'[1]ДНЗ №8'!S29+'[1]ДНЗ №6'!S29+[1]Селезівка!S29+'[1]ДНЗ №5'!S29+'[1]ДНЗ №4'!S29+'[1]ДНЗ №2'!S29+'[1]ДНЗ №1'!S30+[1]Бігунь!S29</f>
        <v>85.7</v>
      </c>
      <c r="T29" s="12">
        <f>'[1]В.Фосня '!T29+[1]В.Чернігівка!T29+[1]В.Хайча!T29+'[1]Гладковичі '!T29+[1]Гошів!T29+[1]Лучанки!T29+[1]Листвин!T29+[1]Можари!T29+[1]Овруч1!T29+[1]Ігнатпіль!T29+[1]Прилуки!T29+[1]Черепин!T29+[1]Піщаниця!T29+[1]Покалів!T29+[1]Кирдани!T29+[1]Словечно!T29+[1]Тхорин!T29+[1]Шоломки!T29+'[1]Сл-Шоломк.'!T29+[1]Бондари!T29+[1]Велідники!T29+[1]Заріччя!T29+[1]Норинськ!T29+'[1]Перш.ДНЗ №2'!T29+'[1]Перш.ДНЗ №1'!T29+'[1]ДНЗ №10'!T29+'[1]ДНЗ №8'!T29+'[1]ДНЗ №6'!T29+[1]Селезівка!T29+'[1]ДНЗ №5'!T29+'[1]ДНЗ №4'!T29+'[1]ДНЗ №2'!T29+'[1]ДНЗ №1'!T30+[1]Бігунь!T29</f>
        <v>0</v>
      </c>
      <c r="U29" s="12">
        <f>'[1]В.Фосня '!U29+[1]В.Чернігівка!U29+[1]В.Хайча!U29+'[1]Гладковичі '!U29+[1]Гошів!U29+[1]Лучанки!U29+[1]Листвин!U29+[1]Можари!U29+[1]Овруч1!U29+[1]Ігнатпіль!U29+[1]Прилуки!U29+[1]Черепин!U29+[1]Піщаниця!U29+[1]Покалів!U29+[1]Кирдани!U29+[1]Словечно!U29+[1]Тхорин!U29+[1]Шоломки!U29+'[1]Сл-Шоломк.'!U29+[1]Бондари!U29+[1]Велідники!U29+[1]Заріччя!U29+[1]Норинськ!U29+'[1]Перш.ДНЗ №2'!U29+'[1]Перш.ДНЗ №1'!U29+'[1]ДНЗ №10'!U29+'[1]ДНЗ №8'!U29+'[1]ДНЗ №6'!U29+[1]Селезівка!U29+'[1]ДНЗ №5'!U29+'[1]ДНЗ №4'!U29+'[1]ДНЗ №2'!U29+'[1]ДНЗ №1'!U30+[1]Бігунь!U29</f>
        <v>0</v>
      </c>
      <c r="V29" s="12">
        <f>'[1]В.Фосня '!V29+[1]В.Чернігівка!V29+[1]В.Хайча!V29+'[1]Гладковичі '!V29+[1]Гошів!V29+[1]Лучанки!V29+[1]Листвин!V29+[1]Можари!V29+[1]Овруч1!V29+[1]Ігнатпіль!V29+[1]Прилуки!V29+[1]Черепин!V29+[1]Піщаниця!V29+[1]Покалів!V29+[1]Кирдани!V29+[1]Словечно!V29+[1]Тхорин!V29+[1]Шоломки!V29+'[1]Сл-Шоломк.'!V29+[1]Бондари!V29+[1]Велідники!V29+[1]Заріччя!V29+[1]Норинськ!V29+'[1]Перш.ДНЗ №2'!V29+'[1]Перш.ДНЗ №1'!V29+'[1]ДНЗ №10'!V29+'[1]ДНЗ №8'!V29+'[1]ДНЗ №6'!V29+[1]Селезівка!V29+'[1]ДНЗ №5'!V29+'[1]ДНЗ №4'!V29+'[1]ДНЗ №2'!V29+'[1]ДНЗ №1'!V30+[1]Бігунь!V29</f>
        <v>0</v>
      </c>
      <c r="W29" s="12">
        <f>'[1]В.Фосня '!W29+[1]В.Чернігівка!W29+[1]В.Хайча!W29+'[1]Гладковичі '!W29+[1]Гошів!W29+[1]Лучанки!W29+[1]Листвин!W29+[1]Можари!W29+[1]Овруч1!W29+[1]Ігнатпіль!W29+[1]Прилуки!W29+[1]Черепин!W29+[1]Піщаниця!W29+[1]Покалів!W29+[1]Кирдани!W29+[1]Словечно!W29+[1]Тхорин!W29+[1]Шоломки!W29+'[1]Сл-Шоломк.'!W29+[1]Бондари!W29+[1]Велідники!W29+[1]Заріччя!W29+[1]Норинськ!W29+'[1]Перш.ДНЗ №2'!W29+'[1]Перш.ДНЗ №1'!W29+'[1]ДНЗ №10'!W29+'[1]ДНЗ №8'!W29+'[1]ДНЗ №6'!W29+[1]Селезівка!W29+'[1]ДНЗ №5'!W29+'[1]ДНЗ №4'!W29+'[1]ДНЗ №2'!W29+'[1]ДНЗ №1'!W30+[1]Бігунь!W29</f>
        <v>0</v>
      </c>
      <c r="X29" s="12">
        <f>'[1]В.Фосня '!X29+[1]В.Чернігівка!X29+[1]В.Хайча!X29+'[1]Гладковичі '!X29+[1]Гошів!X29+[1]Лучанки!X29+[1]Листвин!X29+[1]Можари!X29+[1]Овруч1!X29+[1]Ігнатпіль!X29+[1]Прилуки!X29+[1]Черепин!X29+[1]Піщаниця!X29+[1]Покалів!X29+[1]Кирдани!X29+[1]Словечно!X29+[1]Тхорин!X29+[1]Шоломки!X29+'[1]Сл-Шоломк.'!X29+[1]Бондари!X29+[1]Велідники!X29+[1]Заріччя!X29+[1]Норинськ!X29+'[1]Перш.ДНЗ №2'!X29+'[1]Перш.ДНЗ №1'!X29+'[1]ДНЗ №10'!X29+'[1]ДНЗ №8'!X29+'[1]ДНЗ №6'!X29+[1]Селезівка!X29+'[1]ДНЗ №5'!X29+'[1]ДНЗ №4'!X29+'[1]ДНЗ №2'!X29+'[1]ДНЗ №1'!X30+[1]Бігунь!X29</f>
        <v>0</v>
      </c>
      <c r="Y29" s="12">
        <f>'[1]В.Фосня '!Y29+[1]В.Чернігівка!Y29+[1]В.Хайча!Y29+'[1]Гладковичі '!Y29+[1]Гошів!Y29+[1]Лучанки!Y29+[1]Листвин!Y29+[1]Можари!Y29+[1]Овруч1!Y29+[1]Ігнатпіль!Y29+[1]Прилуки!Y29+[1]Черепин!Y29+[1]Піщаниця!Y29+[1]Покалів!Y29+[1]Кирдани!Y29+[1]Словечно!Y29+[1]Тхорин!Y29+[1]Шоломки!Y29+'[1]Сл-Шоломк.'!Y29+[1]Бондари!Y29+[1]Велідники!Y29+[1]Заріччя!Y29+[1]Норинськ!Y29+'[1]Перш.ДНЗ №2'!Y29+'[1]Перш.ДНЗ №1'!Y29+'[1]ДНЗ №10'!Y29+'[1]ДНЗ №8'!Y29+'[1]ДНЗ №6'!Y29+[1]Селезівка!Y29+'[1]ДНЗ №5'!Y29+'[1]ДНЗ №4'!Y29+'[1]ДНЗ №2'!Y29+'[1]ДНЗ №1'!Y30+[1]Бігунь!Y29</f>
        <v>0</v>
      </c>
      <c r="Z29" s="12">
        <f>'[1]В.Фосня '!Z29+[1]В.Чернігівка!Z29+[1]В.Хайча!Z29+'[1]Гладковичі '!Z29+[1]Гошів!Z29+[1]Лучанки!Z29+[1]Листвин!Z29+[1]Можари!Z29+[1]Овруч1!Z29+[1]Ігнатпіль!Z29+[1]Прилуки!Z29+[1]Черепин!Z29+[1]Піщаниця!Z29+[1]Покалів!Z29+[1]Кирдани!Z29+[1]Словечно!Z29+[1]Тхорин!Z29+[1]Шоломки!Z29+'[1]Сл-Шоломк.'!Z29+[1]Бондари!Z29+[1]Велідники!Z29+[1]Заріччя!Z29+[1]Норинськ!Z29+'[1]Перш.ДНЗ №2'!Z29+'[1]Перш.ДНЗ №1'!Z29+'[1]ДНЗ №10'!Z29+'[1]ДНЗ №8'!Z29+'[1]ДНЗ №6'!Z29+[1]Селезівка!Z29+'[1]ДНЗ №5'!Z29+'[1]ДНЗ №4'!Z29+'[1]ДНЗ №2'!Z29+'[1]ДНЗ №1'!Z29+[1]Бігунь!Z29</f>
        <v>138.4</v>
      </c>
      <c r="AA29" s="12">
        <f>'[1]В.Фосня '!AA29+[1]В.Чернігівка!AA29+[1]В.Хайча!AA29+'[1]Гладковичі '!AA29+[1]Гошів!AA29+[1]Лучанки!AA29+[1]Листвин!AA29+[1]Можари!AA29+[1]Овруч1!AA29+[1]Ігнатпіль!AA29+[1]Прилуки!AA29+[1]Черепин!AA29+[1]Піщаниця!AA29+[1]Покалів!AA29+[1]Кирдани!AA29+[1]Словечно!AA29+[1]Тхорин!AA29+[1]Шоломки!AA29+'[1]Сл-Шоломк.'!AA29+[1]Бондари!AA29+[1]Велідники!AA29+[1]Заріччя!AA29+[1]Норинськ!AA29+'[1]Перш.ДНЗ №2'!AA29+'[1]Перш.ДНЗ №1'!AA29+'[1]ДНЗ №10'!AA29+'[1]ДНЗ №8'!AA29+'[1]ДНЗ №6'!AA29+[1]Селезівка!AA29+'[1]ДНЗ №5'!AA29+'[1]ДНЗ №4'!AA29+'[1]ДНЗ №2'!AA29+'[1]ДНЗ №1'!AA30+[1]Бігунь!AA29</f>
        <v>0</v>
      </c>
      <c r="AB29" s="12">
        <f>'[1]В.Фосня '!AB29+[1]В.Чернігівка!AB29+[1]В.Хайча!AB29+'[1]Гладковичі '!AB29+[1]Гошів!AB29+[1]Лучанки!AB29+[1]Листвин!AB29+[1]Можари!AB29+[1]Овруч1!AB29+[1]Ігнатпіль!AB29+[1]Прилуки!AB29+[1]Черепин!AB29+[1]Піщаниця!AB29+[1]Покалів!AB29+[1]Кирдани!AB29+[1]Словечно!AB29+[1]Тхорин!AB29+[1]Шоломки!AB29+'[1]Сл-Шоломк.'!AB29+[1]Бондари!AB29+[1]Велідники!AB29+[1]Заріччя!AB29+[1]Норинськ!AB29+'[1]Перш.ДНЗ №2'!AB29+'[1]Перш.ДНЗ №1'!AB29+'[1]ДНЗ №10'!AB29+'[1]ДНЗ №8'!AB29+'[1]ДНЗ №6'!AB29+[1]Селезівка!AB29+'[1]ДНЗ №5'!AB29+'[1]ДНЗ №4'!AB29+'[1]ДНЗ №2'!AB29+'[1]ДНЗ №1'!AB30+[1]Бігунь!AB29</f>
        <v>0</v>
      </c>
      <c r="AC29" s="12">
        <f>'[1]В.Фосня '!AC29+[1]В.Чернігівка!AC29+[1]В.Хайча!AC29+'[1]Гладковичі '!AC29+[1]Гошів!AC29+[1]Лучанки!AC29+[1]Листвин!AC29+[1]Можари!AC29+[1]Овруч1!AC29+[1]Ігнатпіль!AC29+[1]Прилуки!AC29+[1]Черепин!AC29+[1]Піщаниця!AC29+[1]Покалів!AC29+[1]Кирдани!AC29+[1]Словечно!AC29+[1]Тхорин!AC29+[1]Шоломки!AC29+'[1]Сл-Шоломк.'!AC29+[1]Бондари!AC29+[1]Велідники!AC29+[1]Заріччя!AC29+[1]Норинськ!AC29+'[1]Перш.ДНЗ №2'!AC29+'[1]Перш.ДНЗ №1'!AC29+'[1]ДНЗ №10'!AC29+'[1]ДНЗ №8'!AC29+'[1]ДНЗ №6'!AC29+[1]Селезівка!AC29+'[1]ДНЗ №5'!AC29+'[1]ДНЗ №4'!AC29+'[1]ДНЗ №2'!AC29+'[1]ДНЗ №1'!AC30+[1]Бігунь!AC29</f>
        <v>1522</v>
      </c>
      <c r="AD29" s="12"/>
      <c r="AE29" s="12"/>
    </row>
    <row r="30" spans="1:31" x14ac:dyDescent="0.25">
      <c r="A30" s="34"/>
      <c r="B30" s="8" t="s">
        <v>59</v>
      </c>
      <c r="C30" s="9">
        <f t="shared" si="6"/>
        <v>11552.2</v>
      </c>
      <c r="D30" s="8"/>
      <c r="E30" s="10">
        <f>4.27*E8</f>
        <v>2856.6299999999997</v>
      </c>
      <c r="F30" s="11">
        <f t="shared" si="0"/>
        <v>0</v>
      </c>
      <c r="G30" s="11"/>
      <c r="H30" s="11">
        <f t="shared" si="1"/>
        <v>0</v>
      </c>
      <c r="I30" s="14"/>
      <c r="J30" s="14"/>
      <c r="K30" s="11">
        <f t="shared" si="2"/>
        <v>0</v>
      </c>
      <c r="L30" s="11">
        <f t="shared" si="3"/>
        <v>0</v>
      </c>
      <c r="M30" s="11">
        <f t="shared" si="4"/>
        <v>0</v>
      </c>
      <c r="N30" s="12">
        <f>'[1]В.Фосня '!N30+[1]В.Чернігівка!N30+[1]В.Хайча!N30+'[1]Гладковичі '!N30+[1]Гошів!N30+[1]Лучанки!N30+[1]Листвин!N30+[1]Можари!N30+[1]Овруч1!N30+[1]Ігнатпіль!N30+[1]Прилуки!N30+[1]Черепин!N30+[1]Піщаниця!N30+[1]Покалів!N30+[1]Кирдани!N30+[1]Словечно!N30+[1]Тхорин!N30+[1]Шоломки!N30+'[1]Сл-Шоломк.'!N30+[1]Бондари!N30+[1]Велідники!N30+[1]Заріччя!N30+[1]Норинськ!N30+'[1]Перш.ДНЗ №2'!N30+'[1]Перш.ДНЗ №1'!N30+'[1]ДНЗ №10'!N30+'[1]ДНЗ №8'!N30+'[1]ДНЗ №6'!N30+[1]Селезівка!N30+'[1]ДНЗ №5'!N30+'[1]ДНЗ №4'!N30+'[1]ДНЗ №2'!N30+'[1]ДНЗ №1'!N33+[1]Бігунь!N30</f>
        <v>0</v>
      </c>
      <c r="O30" s="12">
        <f>'[1]В.Фосня '!O30+[1]В.Чернігівка!O30+[1]В.Хайча!O30+'[1]Гладковичі '!O30+[1]Гошів!O30+[1]Лучанки!O30+[1]Листвин!O30+[1]Можари!O30+[1]Овруч1!O30+[1]Ігнатпіль!O30+[1]Прилуки!O30+[1]Черепин!O30+[1]Піщаниця!O30+[1]Покалів!O30+[1]Кирдани!O30+[1]Словечно!O30+[1]Тхорин!O30+[1]Шоломки!O30+'[1]Сл-Шоломк.'!O30+[1]Бондари!O30+[1]Велідники!O30+[1]Заріччя!O30+[1]Норинськ!O30+'[1]Перш.ДНЗ №2'!O30+'[1]Перш.ДНЗ №1'!O30+'[1]ДНЗ №10'!O30+'[1]ДНЗ №8'!O30+'[1]ДНЗ №6'!O30+[1]Селезівка!O30+'[1]ДНЗ №5'!O30+'[1]ДНЗ №4'!O30+'[1]ДНЗ №2'!O30+'[1]ДНЗ №1'!O33+[1]Бігунь!O30</f>
        <v>0</v>
      </c>
      <c r="P30" s="12">
        <v>1383</v>
      </c>
      <c r="Q30" s="12">
        <f>'[1]В.Фосня '!Q30+[1]В.Чернігівка!Q30+[1]В.Хайча!Q30+'[1]Гладковичі '!Q30+[1]Гошів!Q30+[1]Лучанки!Q30+[1]Листвин!Q30+[1]Можари!Q30+[1]Овруч1!Q30+[1]Ігнатпіль!Q30+[1]Прилуки!Q30+[1]Черепин!Q30+[1]Піщаниця!Q30+[1]Покалів!Q30+[1]Кирдани!Q30+[1]Словечно!Q30+[1]Тхорин!Q30+[1]Шоломки!Q30+'[1]Сл-Шоломк.'!Q30+[1]Бондари!Q30+[1]Велідники!Q30+[1]Заріччя!Q30+[1]Норинськ!Q30+'[1]Перш.ДНЗ №2'!Q30+'[1]Перш.ДНЗ №1'!Q30+'[1]ДНЗ №10'!Q30+'[1]ДНЗ №8'!Q30+'[1]ДНЗ №6'!Q30+[1]Селезівка!Q30+'[1]ДНЗ №5'!Q30+'[1]ДНЗ №4'!Q30+'[1]ДНЗ №2'!Q30+'[1]ДНЗ №1'!Q33+[1]Бігунь!Q30</f>
        <v>4002</v>
      </c>
      <c r="R30" s="12">
        <f>'[1]В.Фосня '!R30+[1]В.Чернігівка!R30+[1]В.Хайча!R30+'[1]Гладковичі '!R30+[1]Гошів!R30+[1]Лучанки!R30+[1]Листвин!R30+[1]Можари!R30+[1]Овруч1!R30+[1]Ігнатпіль!R30+[1]Прилуки!R30+[1]Черепин!R30+[1]Піщаниця!R30+[1]Покалів!R30+[1]Кирдани!R30+[1]Словечно!R30+[1]Тхорин!R30+[1]Шоломки!R30+'[1]Сл-Шоломк.'!R30+[1]Бондари!R30+[1]Велідники!R30+[1]Заріччя!R30+[1]Норинськ!R30+'[1]Перш.ДНЗ №2'!R30+'[1]Перш.ДНЗ №1'!R30+'[1]ДНЗ №10'!R30+'[1]ДНЗ №8'!R30+'[1]ДНЗ №6'!R30+[1]Селезівка!R30+'[1]ДНЗ №5'!R30+'[1]ДНЗ №4'!R30+'[1]ДНЗ №2'!R30+'[1]ДНЗ №1'!R33+[1]Бігунь!R30</f>
        <v>2690</v>
      </c>
      <c r="S30" s="12">
        <f>'[1]В.Фосня '!S30+[1]В.Чернігівка!S30+[1]В.Хайча!S30+'[1]Гладковичі '!S30+[1]Гошів!S30+[1]Лучанки!S30+[1]Листвин!S30+[1]Можари!S30+[1]Овруч1!S30+[1]Ігнатпіль!S30+[1]Прилуки!S30+[1]Черепин!S30+[1]Піщаниця!S30+[1]Покалів!S30+[1]Кирдани!S30+[1]Словечно!S30+[1]Тхорин!S30+[1]Шоломки!S30+'[1]Сл-Шоломк.'!S30+[1]Бондари!S30+[1]Велідники!S30+[1]Заріччя!S30+[1]Норинськ!S30+'[1]Перш.ДНЗ №2'!S30+'[1]Перш.ДНЗ №1'!S30+'[1]ДНЗ №10'!S30+'[1]ДНЗ №8'!S30+'[1]ДНЗ №6'!S30+[1]Селезівка!S30+'[1]ДНЗ №5'!S30+'[1]ДНЗ №4'!S30+'[1]ДНЗ №2'!S30+'[1]ДНЗ №1'!S33+[1]Бігунь!S30</f>
        <v>0</v>
      </c>
      <c r="T30" s="12">
        <f>'[1]В.Фосня '!T30+[1]В.Чернігівка!T30+[1]В.Хайча!T30+'[1]Гладковичі '!T30+[1]Гошів!T30+[1]Лучанки!T30+[1]Листвин!T30+[1]Можари!T30+[1]Овруч1!T30+[1]Ігнатпіль!T30+[1]Прилуки!T30+[1]Черепин!T30+[1]Піщаниця!T30+[1]Покалів!T30+[1]Кирдани!T30+[1]Словечно!T30+[1]Тхорин!T30+[1]Шоломки!T30+'[1]Сл-Шоломк.'!T30+[1]Бондари!T30+[1]Велідники!T30+[1]Заріччя!T30+[1]Норинськ!T30+'[1]Перш.ДНЗ №2'!T30+'[1]Перш.ДНЗ №1'!T30+'[1]ДНЗ №10'!T30+'[1]ДНЗ №8'!T30+'[1]ДНЗ №6'!T30+[1]Селезівка!T30+'[1]ДНЗ №5'!T30+'[1]ДНЗ №4'!T30+'[1]ДНЗ №2'!T30+'[1]ДНЗ №1'!T33+[1]Бігунь!T30</f>
        <v>0</v>
      </c>
      <c r="U30" s="12">
        <f>'[1]В.Фосня '!U30+[1]В.Чернігівка!U30+[1]В.Хайча!U30+'[1]Гладковичі '!U30+[1]Гошів!U30+[1]Лучанки!U30+[1]Листвин!U30+[1]Можари!U30+[1]Овруч1!U30+[1]Ігнатпіль!U30+[1]Прилуки!U30+[1]Черепин!U30+[1]Піщаниця!U30+[1]Покалів!U30+[1]Кирдани!U30+[1]Словечно!U30+[1]Тхорин!U30+[1]Шоломки!U30+'[1]Сл-Шоломк.'!U30+[1]Бондари!U30+[1]Велідники!U30+[1]Заріччя!U30+[1]Норинськ!U30+'[1]Перш.ДНЗ №2'!U30+'[1]Перш.ДНЗ №1'!U30+'[1]ДНЗ №10'!U30+'[1]ДНЗ №8'!U30+'[1]ДНЗ №6'!U30+[1]Селезівка!U30+'[1]ДНЗ №5'!U30+'[1]ДНЗ №4'!U30+'[1]ДНЗ №2'!U30+'[1]ДНЗ №1'!U33+[1]Бігунь!U30</f>
        <v>393.6</v>
      </c>
      <c r="V30" s="12">
        <f>'[1]В.Фосня '!V30+[1]В.Чернігівка!V30+[1]В.Хайча!V30+'[1]Гладковичі '!V30+[1]Гошів!V30+[1]Лучанки!V30+[1]Листвин!V30+[1]Можари!V30+[1]Овруч1!V30+[1]Ігнатпіль!V30+[1]Прилуки!V30+[1]Черепин!V30+[1]Піщаниця!V30+[1]Покалів!V30+[1]Кирдани!V30+[1]Словечно!V30+[1]Тхорин!V30+[1]Шоломки!V30+'[1]Сл-Шоломк.'!V30+[1]Бондари!V30+[1]Велідники!V30+[1]Заріччя!V30+[1]Норинськ!V30+'[1]Перш.ДНЗ №2'!V30+'[1]Перш.ДНЗ №1'!V30+'[1]ДНЗ №10'!V30+'[1]ДНЗ №8'!V30+'[1]ДНЗ №6'!V30+[1]Селезівка!V30+'[1]ДНЗ №5'!V30+'[1]ДНЗ №4'!V30+'[1]ДНЗ №2'!V30+'[1]ДНЗ №1'!V33+[1]Бігунь!V30</f>
        <v>0</v>
      </c>
      <c r="W30" s="12">
        <f>'[1]В.Фосня '!W30+[1]В.Чернігівка!W30+[1]В.Хайча!W30+'[1]Гладковичі '!W30+[1]Гошів!W30+[1]Лучанки!W30+[1]Листвин!W30+[1]Можари!W30+[1]Овруч1!W30+[1]Ігнатпіль!W30+[1]Прилуки!W30+[1]Черепин!W30+[1]Піщаниця!W30+[1]Покалів!W30+[1]Кирдани!W30+[1]Словечно!W30+[1]Тхорин!W30+[1]Шоломки!W30+'[1]Сл-Шоломк.'!W30+[1]Бондари!W30+[1]Велідники!W30+[1]Заріччя!W30+[1]Норинськ!W30+'[1]Перш.ДНЗ №2'!W30+'[1]Перш.ДНЗ №1'!W30+'[1]ДНЗ №10'!W30+'[1]ДНЗ №8'!W30+'[1]ДНЗ №6'!W30+[1]Селезівка!W30+'[1]ДНЗ №5'!W30+'[1]ДНЗ №4'!W30+'[1]ДНЗ №2'!W30+'[1]ДНЗ №1'!W33+[1]Бігунь!W30</f>
        <v>0</v>
      </c>
      <c r="X30" s="12">
        <f>'[1]В.Фосня '!X30+[1]В.Чернігівка!X30+[1]В.Хайча!X30+'[1]Гладковичі '!X30+[1]Гошів!X30+[1]Лучанки!X30+[1]Листвин!X30+[1]Можари!X30+[1]Овруч1!X30+[1]Ігнатпіль!X30+[1]Прилуки!X30+[1]Черепин!X30+[1]Піщаниця!X30+[1]Покалів!X30+[1]Кирдани!X30+[1]Словечно!X30+[1]Тхорин!X30+[1]Шоломки!X30+'[1]Сл-Шоломк.'!X30+[1]Бондари!X30+[1]Велідники!X30+[1]Заріччя!X30+[1]Норинськ!X30+'[1]Перш.ДНЗ №2'!X30+'[1]Перш.ДНЗ №1'!X30+'[1]ДНЗ №10'!X30+'[1]ДНЗ №8'!X30+'[1]ДНЗ №6'!X30+[1]Селезівка!X30+'[1]ДНЗ №5'!X30+'[1]ДНЗ №4'!X30+'[1]ДНЗ №2'!X30+'[1]ДНЗ №1'!X33+[1]Бігунь!X30</f>
        <v>0</v>
      </c>
      <c r="Y30" s="12">
        <f>'[1]В.Фосня '!Y30+[1]В.Чернігівка!Y30+[1]В.Хайча!Y30+'[1]Гладковичі '!Y30+[1]Гошів!Y30+[1]Лучанки!Y30+[1]Листвин!Y30+[1]Можари!Y30+[1]Овруч1!Y30+[1]Ігнатпіль!Y30+[1]Прилуки!Y30+[1]Черепин!Y30+[1]Піщаниця!Y30+[1]Покалів!Y30+[1]Кирдани!Y30+[1]Словечно!Y30+[1]Тхорин!Y30+[1]Шоломки!Y30+'[1]Сл-Шоломк.'!Y30+[1]Бондари!Y30+[1]Велідники!Y30+[1]Заріччя!Y30+[1]Норинськ!Y30+'[1]Перш.ДНЗ №2'!Y30+'[1]Перш.ДНЗ №1'!Y30+'[1]ДНЗ №10'!Y30+'[1]ДНЗ №8'!Y30+'[1]ДНЗ №6'!Y30+[1]Селезівка!Y30+'[1]ДНЗ №5'!Y30+'[1]ДНЗ №4'!Y30+'[1]ДНЗ №2'!Y30+'[1]ДНЗ №1'!Y33+[1]Бігунь!Y30</f>
        <v>0</v>
      </c>
      <c r="Z30" s="12">
        <f>'[1]В.Фосня '!Z30+[1]В.Чернігівка!Z30+[1]В.Хайча!Z30+'[1]Гладковичі '!Z30+[1]Гошів!Z30+[1]Лучанки!Z30+[1]Листвин!Z30+[1]Можари!Z30+[1]Овруч1!Z30+[1]Ігнатпіль!Z30+[1]Прилуки!Z30+[1]Черепин!Z30+[1]Піщаниця!Z30+[1]Покалів!Z30+[1]Кирдани!Z30+[1]Словечно!Z30+[1]Тхорин!Z30+[1]Шоломки!Z30+'[1]Сл-Шоломк.'!Z30+[1]Бондари!Z30+[1]Велідники!Z30+[1]Заріччя!Z30+[1]Норинськ!Z30+'[1]Перш.ДНЗ №2'!Z30+'[1]Перш.ДНЗ №1'!Z30+'[1]ДНЗ №10'!Z30+'[1]ДНЗ №8'!Z30+'[1]ДНЗ №6'!Z30+[1]Селезівка!Z30+'[1]ДНЗ №5'!Z30+'[1]ДНЗ №4'!Z30+'[1]ДНЗ №2'!Z30+'[1]ДНЗ №1'!Z30+[1]Бігунь!Z30</f>
        <v>0</v>
      </c>
      <c r="AA30" s="12">
        <f>'[1]В.Фосня '!AA30+[1]В.Чернігівка!AA30+[1]В.Хайча!AA30+'[1]Гладковичі '!AA30+[1]Гошів!AA30+[1]Лучанки!AA30+[1]Листвин!AA30+[1]Можари!AA30+[1]Овруч1!AA30+[1]Ігнатпіль!AA30+[1]Прилуки!AA30+[1]Черепин!AA30+[1]Піщаниця!AA30+[1]Покалів!AA30+[1]Кирдани!AA30+[1]Словечно!AA30+[1]Тхорин!AA30+[1]Шоломки!AA30+'[1]Сл-Шоломк.'!AA30+[1]Бондари!AA30+[1]Велідники!AA30+[1]Заріччя!AA30+[1]Норинськ!AA30+'[1]Перш.ДНЗ №2'!AA30+'[1]Перш.ДНЗ №1'!AA30+'[1]ДНЗ №10'!AA30+'[1]ДНЗ №8'!AA30+'[1]ДНЗ №6'!AA30+[1]Селезівка!AA30+'[1]ДНЗ №5'!AA30+'[1]ДНЗ №4'!AA30+'[1]ДНЗ №2'!AA30+'[1]ДНЗ №1'!AA33+[1]Бігунь!AA30</f>
        <v>0</v>
      </c>
      <c r="AB30" s="12">
        <f>'[1]В.Фосня '!AB30+[1]В.Чернігівка!AB30+[1]В.Хайча!AB30+'[1]Гладковичі '!AB30+[1]Гошів!AB30+[1]Лучанки!AB30+[1]Листвин!AB30+[1]Можари!AB30+[1]Овруч1!AB30+[1]Ігнатпіль!AB30+[1]Прилуки!AB30+[1]Черепин!AB30+[1]Піщаниця!AB30+[1]Покалів!AB30+[1]Кирдани!AB30+[1]Словечно!AB30+[1]Тхорин!AB30+[1]Шоломки!AB30+'[1]Сл-Шоломк.'!AB30+[1]Бондари!AB30+[1]Велідники!AB30+[1]Заріччя!AB30+[1]Норинськ!AB30+'[1]Перш.ДНЗ №2'!AB30+'[1]Перш.ДНЗ №1'!AB30+'[1]ДНЗ №10'!AB30+'[1]ДНЗ №8'!AB30+'[1]ДНЗ №6'!AB30+[1]Селезівка!AB30+'[1]ДНЗ №5'!AB30+'[1]ДНЗ №4'!AB30+'[1]ДНЗ №2'!AB30+'[1]ДНЗ №1'!AB33+[1]Бігунь!AB30</f>
        <v>0</v>
      </c>
      <c r="AC30" s="12">
        <f>'[1]В.Фосня '!AC30+[1]В.Чернігівка!AC30+[1]В.Хайча!AC30+'[1]Гладковичі '!AC30+[1]Гошів!AC30+[1]Лучанки!AC30+[1]Листвин!AC30+[1]Можари!AC30+[1]Овруч1!AC30+[1]Ігнатпіль!AC30+[1]Прилуки!AC30+[1]Черепин!AC30+[1]Піщаниця!AC30+[1]Покалів!AC30+[1]Кирдани!AC30+[1]Словечно!AC30+[1]Тхорин!AC30+[1]Шоломки!AC30+'[1]Сл-Шоломк.'!AC30+[1]Бондари!AC30+[1]Велідники!AC30+[1]Заріччя!AC30+[1]Норинськ!AC30+'[1]Перш.ДНЗ №2'!AC30+'[1]Перш.ДНЗ №1'!AC30+'[1]ДНЗ №10'!AC30+'[1]ДНЗ №8'!AC30+'[1]ДНЗ №6'!AC30+[1]Селезівка!AC30+'[1]ДНЗ №5'!AC30+'[1]ДНЗ №4'!AC30+'[1]ДНЗ №2'!AC30+'[1]ДНЗ №1'!AC33+[1]Бігунь!AC30</f>
        <v>3083.6</v>
      </c>
      <c r="AD30" s="12"/>
      <c r="AE30" s="12"/>
    </row>
    <row r="31" spans="1:31" x14ac:dyDescent="0.25">
      <c r="A31" s="34"/>
      <c r="B31" s="8" t="s">
        <v>60</v>
      </c>
      <c r="C31" s="9">
        <f t="shared" si="6"/>
        <v>20671</v>
      </c>
      <c r="D31" s="8"/>
      <c r="E31" s="10">
        <f>4.36*E8</f>
        <v>2916.84</v>
      </c>
      <c r="F31" s="11">
        <f t="shared" si="0"/>
        <v>0</v>
      </c>
      <c r="G31" s="11"/>
      <c r="H31" s="11">
        <f t="shared" si="1"/>
        <v>0</v>
      </c>
      <c r="I31" s="14"/>
      <c r="J31" s="14"/>
      <c r="K31" s="11">
        <f t="shared" si="2"/>
        <v>0</v>
      </c>
      <c r="L31" s="11">
        <f t="shared" si="3"/>
        <v>0</v>
      </c>
      <c r="M31" s="11" t="s">
        <v>61</v>
      </c>
      <c r="N31" s="12">
        <f>'[1]В.Фосня '!N31+[1]В.Чернігівка!N31+[1]В.Хайча!N31+'[1]Гладковичі '!N31+[1]Гошів!N31+[1]Лучанки!N31+[1]Листвин!N31+[1]Можари!N31+[1]Овруч1!N31+[1]Ігнатпіль!N31+[1]Прилуки!N31+[1]Черепин!N31+[1]Піщаниця!N31+[1]Покалів!N31+[1]Кирдани!N31+[1]Словечно!N31+[1]Тхорин!N31+[1]Шоломки!N31+'[1]Сл-Шоломк.'!N31+[1]Бондари!N31+[1]Велідники!N31+[1]Заріччя!N31+[1]Норинськ!N31+'[1]Перш.ДНЗ №2'!N31+'[1]Перш.ДНЗ №1'!N31+'[1]ДНЗ №10'!N31+'[1]ДНЗ №8'!N31+'[1]ДНЗ №6'!N31+[1]Селезівка!N31+'[1]ДНЗ №5'!N31+'[1]ДНЗ №4'!N31+'[1]ДНЗ №2'!N31+'[1]ДНЗ №1'!N34+[1]Бігунь!N31</f>
        <v>0</v>
      </c>
      <c r="O31" s="15">
        <v>1</v>
      </c>
      <c r="P31" s="16">
        <v>1378</v>
      </c>
      <c r="Q31" s="17">
        <v>1378</v>
      </c>
      <c r="R31" s="17"/>
      <c r="S31" s="18"/>
      <c r="T31" s="18"/>
      <c r="U31" s="18"/>
      <c r="V31" s="18"/>
      <c r="W31" s="18"/>
      <c r="X31" s="18"/>
      <c r="Y31" s="18"/>
      <c r="Z31" s="18"/>
      <c r="AA31" s="18"/>
      <c r="AB31" s="18">
        <v>1378</v>
      </c>
      <c r="AC31" s="18">
        <v>16536</v>
      </c>
      <c r="AD31" s="12"/>
      <c r="AE31" s="12"/>
    </row>
    <row r="32" spans="1:31" x14ac:dyDescent="0.25">
      <c r="A32" s="34"/>
      <c r="B32" s="8" t="s">
        <v>62</v>
      </c>
      <c r="C32" s="9"/>
      <c r="D32" s="8"/>
      <c r="E32" s="10"/>
      <c r="F32" s="11"/>
      <c r="G32" s="11"/>
      <c r="H32" s="11"/>
      <c r="I32" s="14"/>
      <c r="J32" s="14"/>
      <c r="K32" s="11"/>
      <c r="L32" s="11"/>
      <c r="M32" s="11"/>
      <c r="N32" s="12"/>
      <c r="O32" s="12">
        <f>'[1]В.Фосня '!O65+[1]В.Чернігівка!O65+[1]В.Хайча!O65+'[1]Гладковичі '!O65+[1]Гошів!O65+[1]Лучанки!O65+[1]Листвин!O65+[1]Можари!O65+[1]Овруч1!O65+[1]Ігнатпіль!O65+[1]Прилуки!O65+[1]Черепин!O65+[1]Піщаниця!O32+[1]Покалів!O32+[1]Кирдани!O32+[1]Словечно!O32+[1]Тхорин!O32+[1]Шоломки!O32+'[1]Сл-Шоломк.'!O32+[1]Бондари!O32+[1]Велідники!O32+[1]Заріччя!O32+[1]Норинськ!O32+'[1]Перш.ДНЗ №2'!O32+'[1]Перш.ДНЗ №1'!O32+'[1]ДНЗ №10'!O32+'[1]ДНЗ №8'!O32+'[1]ДНЗ №6'!O32+[1]Селезівка!O32+'[1]ДНЗ №5'!O32+'[1]ДНЗ №4'!O32+'[1]ДНЗ №2'!O32+'[1]ДНЗ №1'!O35+[1]Бігунь!O32</f>
        <v>0</v>
      </c>
      <c r="P32" s="12">
        <v>1378</v>
      </c>
      <c r="Q32" s="12">
        <f>'[1]В.Фосня '!Q65+[1]В.Чернігівка!Q65+[1]В.Хайча!Q65+'[1]Гладковичі '!Q65+[1]Гошів!Q65+[1]Лучанки!Q65+[1]Листвин!Q65+[1]Можари!Q65+[1]Овруч1!Q65+[1]Ігнатпіль!Q65+[1]Прилуки!Q65+[1]Черепин!Q65+[1]Піщаниця!Q32+[1]Покалів!Q32+[1]Кирдани!Q32+[1]Словечно!Q32+[1]Тхорин!Q32+[1]Шоломки!Q32+'[1]Сл-Шоломк.'!Q32+[1]Бондари!Q32+[1]Велідники!Q32+[1]Заріччя!Q32+[1]Норинськ!Q32+'[1]Перш.ДНЗ №2'!Q32+'[1]Перш.ДНЗ №1'!Q32+'[1]ДНЗ №10'!Q32+'[1]ДНЗ №8'!Q32+'[1]ДНЗ №6'!Q32+[1]Селезівка!Q32+'[1]ДНЗ №5'!Q32+'[1]ДНЗ №4'!Q32+'[1]ДНЗ №2'!Q32+'[1]ДНЗ №1'!Q35+[1]Бігунь!Q32</f>
        <v>23614</v>
      </c>
      <c r="R32" s="12">
        <f>'[1]В.Фосня '!R65+[1]В.Чернігівка!R65+[1]В.Хайча!R65+'[1]Гладковичі '!R65+[1]Гошів!R65+[1]Лучанки!R65+[1]Листвин!R65+[1]Можари!R65+[1]Овруч1!R65+[1]Ігнатпіль!R65+[1]Прилуки!R65+[1]Черепин!R65+[1]Піщаниця!R32+[1]Покалів!R32+[1]Кирдани!R32+[1]Словечно!R32+[1]Тхорин!R32+[1]Шоломки!R32+'[1]Сл-Шоломк.'!R32+[1]Бондари!R32+[1]Велідники!R32+[1]Заріччя!R32+[1]Норинськ!R32+'[1]Перш.ДНЗ №2'!R32+'[1]Перш.ДНЗ №1'!R32+'[1]ДНЗ №10'!R32+'[1]ДНЗ №8'!R32+'[1]ДНЗ №6'!R32+[1]Селезівка!R32+'[1]ДНЗ №5'!R32+'[1]ДНЗ №4'!R32+'[1]ДНЗ №2'!R32+'[1]ДНЗ №1'!R35+[1]Бігунь!R32</f>
        <v>16638</v>
      </c>
      <c r="S32" s="12">
        <f>'[1]В.Фосня '!S32+[1]В.Чернігівка!S32+[1]В.Хайча!S32+'[1]Гладковичі '!S32+[1]Гошів!S32+[1]Лучанки!S32+[1]Листвин!S32+[1]Можари!S32+[1]Овруч1!S32+[1]Ігнатпіль!S32+[1]Прилуки!S32+[1]Черепин!S32+[1]Піщаниця!S32+[1]Покалів!S32+[1]Кирдани!S32+[1]Словечно!S32+[1]Тхорин!S32+[1]Шоломки!S32+'[1]Сл-Шоломк.'!S32+[1]Бондари!S32+[1]Велідники!S32+[1]Заріччя!S32+[1]Норинськ!S32+'[1]Перш.ДНЗ №2'!S32+'[1]Перш.ДНЗ №1'!S32+'[1]ДНЗ №10'!S32+'[1]ДНЗ №8'!S32+'[1]ДНЗ №6'!S32+[1]Селезівка!S32+'[1]ДНЗ №5'!S32+'[1]ДНЗ №4'!S32+'[1]ДНЗ №2'!S32+'[1]ДНЗ №1'!S35+[1]Бігунь!S32</f>
        <v>0</v>
      </c>
      <c r="T32" s="12">
        <f>'[1]В.Фосня '!T32+[1]В.Чернігівка!T32+[1]В.Хайча!T32+'[1]Гладковичі '!T32+[1]Гошів!T32+[1]Лучанки!T32+[1]Листвин!T32+[1]Можари!T32+[1]Овруч1!T32+[1]Ігнатпіль!T32+[1]Прилуки!T32+[1]Черепин!T32+[1]Піщаниця!T32+[1]Покалів!T32+[1]Кирдани!T32+[1]Словечно!T32+[1]Тхорин!T32+[1]Шоломки!T32+'[1]Сл-Шоломк.'!T32+[1]Бондари!T32+[1]Велідники!T32+[1]Заріччя!T32+[1]Норинськ!T32+'[1]Перш.ДНЗ №2'!T32+'[1]Перш.ДНЗ №1'!T32+'[1]ДНЗ №10'!T32+'[1]ДНЗ №8'!T32+'[1]ДНЗ №6'!T32+[1]Селезівка!T32+'[1]ДНЗ №5'!T32+'[1]ДНЗ №4'!T32+'[1]ДНЗ №2'!T32+'[1]ДНЗ №1'!T35+[1]Бігунь!T32</f>
        <v>0</v>
      </c>
      <c r="U32" s="12">
        <f>'[1]В.Фосня '!U32+[1]В.Чернігівка!U32+[1]В.Хайча!U32+'[1]Гладковичі '!U32+[1]Гошів!U32+[1]Лучанки!U32+[1]Листвин!U32+[1]Можари!U32+[1]Овруч1!U32+[1]Ігнатпіль!U32+[1]Прилуки!U32+[1]Черепин!U32+[1]Піщаниця!U32+[1]Покалів!U32+[1]Кирдани!U32+[1]Словечно!U32+[1]Тхорин!U32+[1]Шоломки!U32+'[1]Сл-Шоломк.'!U32+[1]Бондари!U32+[1]Велідники!U32+[1]Заріччя!U32+[1]Норинськ!U32+'[1]Перш.ДНЗ №2'!U32+'[1]Перш.ДНЗ №1'!U32+'[1]ДНЗ №10'!U32+'[1]ДНЗ №8'!U32+'[1]ДНЗ №6'!U32+[1]Селезівка!U32+'[1]ДНЗ №5'!U32+'[1]ДНЗ №4'!U32+'[1]ДНЗ №2'!U32+'[1]ДНЗ №1'!U35+[1]Бігунь!U32</f>
        <v>0</v>
      </c>
      <c r="V32" s="12">
        <f>'[1]В.Фосня '!V32+[1]В.Чернігівка!V32+[1]В.Хайча!V32+'[1]Гладковичі '!V32+[1]Гошів!V32+[1]Лучанки!V32+[1]Листвин!V32+[1]Можари!V32+[1]Овруч1!V32+[1]Ігнатпіль!V32+[1]Прилуки!V32+[1]Черепин!V32+[1]Піщаниця!V32+[1]Покалів!V32+[1]Кирдани!V32+[1]Словечно!V32+[1]Тхорин!V32+[1]Шоломки!V32+'[1]Сл-Шоломк.'!V32+[1]Бондари!V32+[1]Велідники!V32+[1]Заріччя!V32+[1]Норинськ!V32+'[1]Перш.ДНЗ №2'!V32+'[1]Перш.ДНЗ №1'!V32+'[1]ДНЗ №10'!V32+'[1]ДНЗ №8'!V32+'[1]ДНЗ №6'!V32+[1]Селезівка!V32+'[1]ДНЗ №5'!V32+'[1]ДНЗ №4'!V32+'[1]ДНЗ №2'!V32+'[1]ДНЗ №1'!V35+[1]Бігунь!V32</f>
        <v>0</v>
      </c>
      <c r="W32" s="12">
        <f>'[1]В.Фосня '!W32+[1]В.Чернігівка!W32+[1]В.Хайча!W32+'[1]Гладковичі '!W32+[1]Гошів!W32+[1]Лучанки!W32+[1]Листвин!W32+[1]Можари!W32+[1]Овруч1!W32+[1]Ігнатпіль!W32+[1]Прилуки!W32+[1]Черепин!W32+[1]Піщаниця!W32+[1]Покалів!W32+[1]Кирдани!W32+[1]Словечно!W32+[1]Тхорин!W32+[1]Шоломки!W32+'[1]Сл-Шоломк.'!W32+[1]Бондари!W32+[1]Велідники!W32+[1]Заріччя!W32+[1]Норинськ!W32+'[1]Перш.ДНЗ №2'!W32+'[1]Перш.ДНЗ №1'!W32+'[1]ДНЗ №10'!W32+'[1]ДНЗ №8'!W32+'[1]ДНЗ №6'!W32+[1]Селезівка!W32+'[1]ДНЗ №5'!W32+'[1]ДНЗ №4'!W32+'[1]ДНЗ №2'!W32+'[1]ДНЗ №1'!W35+[1]Бігунь!W32</f>
        <v>174.4</v>
      </c>
      <c r="X32" s="12">
        <f>'[1]В.Фосня '!X32+[1]В.Чернігівка!X32+[1]В.Хайча!X32+'[1]Гладковичі '!X32+[1]Гошів!X32+[1]Лучанки!X32+[1]Листвин!X32+[1]Можари!X32+[1]Овруч1!X32+[1]Ігнатпіль!X32+[1]Прилуки!X32+[1]Черепин!X32+[1]Піщаниця!X32+[1]Покалів!X32+[1]Кирдани!X32+[1]Словечно!X32+[1]Тхорин!X32+[1]Шоломки!X32+'[1]Сл-Шоломк.'!X32+[1]Бондари!X32+[1]Велідники!X32+[1]Заріччя!X32+[1]Норинськ!X32+'[1]Перш.ДНЗ №2'!X32+'[1]Перш.ДНЗ №1'!X32+'[1]ДНЗ №10'!X32+'[1]ДНЗ №8'!X32+'[1]ДНЗ №6'!X32+[1]Селезівка!X32+'[1]ДНЗ №5'!X32+'[1]ДНЗ №4'!X32+'[1]ДНЗ №2'!X32+'[1]ДНЗ №1'!X35+[1]Бігунь!X32</f>
        <v>0</v>
      </c>
      <c r="Y32" s="12">
        <f>'[1]В.Фосня '!Y32+[1]В.Чернігівка!Y32+[1]В.Хайча!Y32+'[1]Гладковичі '!Y32+[1]Гошів!Y32+[1]Лучанки!Y32+[1]Листвин!Y32+[1]Можари!Y32+[1]Овруч1!Y32+[1]Ігнатпіль!Y32+[1]Прилуки!Y32+[1]Черепин!Y32+[1]Піщаниця!Y32+[1]Покалів!Y32+[1]Кирдани!Y32+[1]Словечно!Y32+[1]Тхорин!Y32+[1]Шоломки!Y32+'[1]Сл-Шоломк.'!Y32+[1]Бондари!Y32+[1]Велідники!Y32+[1]Заріччя!Y32+[1]Норинськ!Y32+'[1]Перш.ДНЗ №2'!Y32+'[1]Перш.ДНЗ №1'!Y32+'[1]ДНЗ №10'!Y32+'[1]ДНЗ №8'!Y32+'[1]ДНЗ №6'!Y32+[1]Селезівка!Y32+'[1]ДНЗ №5'!Y32+'[1]ДНЗ №4'!Y32+'[1]ДНЗ №2'!Y32+'[1]ДНЗ №1'!Y35+[1]Бігунь!Y32</f>
        <v>0</v>
      </c>
      <c r="Z32" s="12">
        <f>'[1]В.Фосня '!Z32+[1]В.Чернігівка!Z32+[1]В.Хайча!Z32+'[1]Гладковичі '!Z32+[1]Гошів!Z32+[1]Лучанки!Z32+[1]Листвин!Z32+[1]Можари!Z32+[1]Овруч1!Z32+[1]Ігнатпіль!Z32+[1]Прилуки!Z32+[1]Черепин!Z32+[1]Піщаниця!Z32+[1]Покалів!Z32+[1]Кирдани!Z32+[1]Словечно!Z32+[1]Тхорин!Z32+[1]Шоломки!Z32+'[1]Сл-Шоломк.'!Z32+[1]Бондари!Z32+[1]Велідники!Z32+[1]Заріччя!Z32+[1]Норинськ!Z32+'[1]Перш.ДНЗ №2'!Z32+'[1]Перш.ДНЗ №1'!Z32+'[1]ДНЗ №10'!Z32+'[1]ДНЗ №8'!Z32+'[1]ДНЗ №6'!Z32+[1]Селезівка!Z32+'[1]ДНЗ №5'!Z32+'[1]ДНЗ №4'!Z32+'[1]ДНЗ №2'!Z32+'[1]ДНЗ №1'!Z32+[1]Бігунь!Z32</f>
        <v>1286.9099999999999</v>
      </c>
      <c r="AA32" s="12">
        <f>'[1]В.Фосня '!AA32+[1]В.Чернігівка!AA32+[1]В.Хайча!AA32+'[1]Гладковичі '!AA32+[1]Гошів!AA32+[1]Лучанки!AA32+[1]Листвин!AA32+[1]Можари!AA32+[1]Овруч1!AA32+[1]Ігнатпіль!AA32+[1]Прилуки!AA32+[1]Черепин!AA32+[1]Піщаниця!AA32+[1]Покалів!AA32+[1]Кирдани!AA32+[1]Словечно!AA32+[1]Тхорин!AA32+[1]Шоломки!AA32+'[1]Сл-Шоломк.'!AA32+[1]Бондари!AA32+[1]Велідники!AA32+[1]Заріччя!AA32+[1]Норинськ!AA32+'[1]Перш.ДНЗ №2'!AA32+'[1]Перш.ДНЗ №1'!AA32+'[1]ДНЗ №10'!AA32+'[1]ДНЗ №8'!AA32+'[1]ДНЗ №6'!AA32+[1]Селезівка!AA32+'[1]ДНЗ №5'!AA32+'[1]ДНЗ №4'!AA32+'[1]ДНЗ №2'!AA32+'[1]ДНЗ №1'!AA35+[1]Бігунь!AA32</f>
        <v>0</v>
      </c>
      <c r="AB32" s="12">
        <f>'[1]В.Фосня '!AB32+[1]В.Чернігівка!AB32+[1]В.Хайча!AB32+'[1]Гладковичі '!AB32+[1]Гошів!AB32+[1]Лучанки!AB32+[1]Листвин!AB32+[1]Можари!AB32+[1]Овруч1!AB32+[1]Ігнатпіль!AB32+[1]Прилуки!AB32+[1]Черепин!AB32+[1]Піщаниця!AB32+[1]Покалів!AB32+[1]Кирдани!AB32+[1]Словечно!AB32+[1]Тхорин!AB32+[1]Шоломки!AB32+'[1]Сл-Шоломк.'!AB32+[1]Бондари!AB32+[1]Велідники!AB32+[1]Заріччя!AB32+[1]Норинськ!AB32+'[1]Перш.ДНЗ №2'!AB32+'[1]Перш.ДНЗ №1'!AB32+'[1]ДНЗ №10'!AB32+'[1]ДНЗ №8'!AB32+'[1]ДНЗ №6'!AB32+[1]Селезівка!AB32+'[1]ДНЗ №5'!AB32+'[1]ДНЗ №4'!AB32+'[1]ДНЗ №2'!AB32+'[1]ДНЗ №1'!AB35+[1]Бігунь!AB32</f>
        <v>0</v>
      </c>
      <c r="AC32" s="12">
        <f>'[1]В.Фосня '!AC32+[1]В.Чернігівка!AC32+[1]В.Хайча!AC32+'[1]Гладковичі '!AC32+[1]Гошів!AC32+[1]Лучанки!AC32+[1]Листвин!AC32+[1]Можари!AC32+[1]Овруч1!AC32+[1]Ігнатпіль!AC32+[1]Прилуки!AC32+[1]Черепин!AC32+[1]Піщаниця!AC32+[1]Покалів!AC32+[1]Кирдани!AC32+[1]Словечно!AC32+[1]Тхорин!AC32+[1]Шоломки!AC32+'[1]Сл-Шоломк.'!AC32+[1]Бондари!AC32+[1]Велідники!AC32+[1]Заріччя!AC32+[1]Норинськ!AC32+'[1]Перш.ДНЗ №2'!AC32+'[1]Перш.ДНЗ №1'!AC32+'[1]ДНЗ №10'!AC32+'[1]ДНЗ №8'!AC32+'[1]ДНЗ №6'!AC32+[1]Селезівка!AC32+'[1]ДНЗ №5'!AC32+'[1]ДНЗ №4'!AC32+'[1]ДНЗ №2'!AC32+'[1]ДНЗ №1'!AC35+[1]Бігунь!AC32</f>
        <v>26317.730000000003</v>
      </c>
      <c r="AD32" s="12"/>
      <c r="AE32" s="12"/>
    </row>
    <row r="33" spans="1:31" x14ac:dyDescent="0.25">
      <c r="A33" s="34"/>
      <c r="B33" s="8" t="s">
        <v>63</v>
      </c>
      <c r="C33" s="9"/>
      <c r="D33" s="8"/>
      <c r="E33" s="10"/>
      <c r="F33" s="11"/>
      <c r="G33" s="11"/>
      <c r="H33" s="11"/>
      <c r="I33" s="14"/>
      <c r="J33" s="14"/>
      <c r="K33" s="11"/>
      <c r="L33" s="11"/>
      <c r="M33" s="11"/>
      <c r="N33" s="12"/>
      <c r="O33" s="12">
        <f>'[1]В.Фосня '!O66+[1]В.Чернігівка!O66+[1]В.Хайча!O66+'[1]Гладковичі '!O66+[1]Гошів!O66+[1]Лучанки!O66+[1]Листвин!O66+[1]Можари!O66+[1]Овруч1!O66+[1]Ігнатпіль!O66+[1]Прилуки!O66+[1]Черепин!O66+[1]Піщаниця!O33+[1]Покалів!O33+[1]Кирдани!O33+[1]Словечно!O33+[1]Тхорин!O33+[1]Шоломки!O33+'[1]Сл-Шоломк.'!O33+[1]Бондари!O33+[1]Велідники!O33+[1]Заріччя!O33+[1]Норинськ!O33+'[1]Перш.ДНЗ №2'!O33+'[1]Перш.ДНЗ №1'!O33+'[1]ДНЗ №10'!O33+'[1]ДНЗ №8'!O33+'[1]ДНЗ №6'!O33+[1]Селезівка!O33+'[1]ДНЗ №5'!O33+'[1]ДНЗ №4'!O33+'[1]ДНЗ №2'!O33+'[1]ДНЗ №1'!O36+[1]Бігунь!O33</f>
        <v>0</v>
      </c>
      <c r="P33" s="12">
        <v>1378</v>
      </c>
      <c r="Q33" s="12">
        <f>'[1]В.Фосня '!Q66+[1]В.Чернігівка!Q66+[1]В.Хайча!Q66+'[1]Гладковичі '!Q66+[1]Гошів!Q66+[1]Лучанки!Q66+[1]Листвин!Q66+[1]Можари!Q66+[1]Овруч1!Q66+[1]Ігнатпіль!Q66+[1]Прилуки!Q66+[1]Черепин!Q66+[1]Піщаниця!Q33+[1]Покалів!Q33+[1]Кирдани!Q33+[1]Словечно!Q33+[1]Тхорин!Q33+[1]Шоломки!Q33+'[1]Сл-Шоломк.'!Q33+[1]Бондари!Q33+[1]Велідники!Q33+[1]Заріччя!Q33+[1]Норинськ!Q33+'[1]Перш.ДНЗ №2'!Q33+'[1]Перш.ДНЗ №1'!Q33+'[1]ДНЗ №10'!Q33+'[1]ДНЗ №8'!Q33+'[1]ДНЗ №6'!Q33+[1]Селезівка!Q33+'[1]ДНЗ №5'!Q33+'[1]ДНЗ №4'!Q33+'[1]ДНЗ №2'!Q33+'[1]ДНЗ №1'!Q36+[1]Бігунь!Q33</f>
        <v>0</v>
      </c>
      <c r="R33" s="12">
        <f>'[1]В.Фосня '!R66+[1]В.Чернігівка!R66+[1]В.Хайча!R66+'[1]Гладковичі '!R66+[1]Гошів!R66+[1]Лучанки!R66+[1]Листвин!R66+[1]Можари!R66+[1]Овруч1!R66+[1]Ігнатпіль!R66+[1]Прилуки!R66+[1]Черепин!R66+[1]Піщаниця!R33+[1]Покалів!R33+[1]Кирдани!R33+[1]Словечно!R33+[1]Тхорин!R33+[1]Шоломки!R33+'[1]Сл-Шоломк.'!R33+[1]Бондари!R33+[1]Велідники!R33+[1]Заріччя!R33+[1]Норинськ!R33+'[1]Перш.ДНЗ №2'!R33+'[1]Перш.ДНЗ №1'!R33+'[1]ДНЗ №10'!R33+'[1]ДНЗ №8'!R33+'[1]ДНЗ №6'!R33+[1]Селезівка!R33+'[1]ДНЗ №5'!R33+'[1]ДНЗ №4'!R33+'[1]ДНЗ №2'!R33+'[1]ДНЗ №1'!R36+[1]Бігунь!R33</f>
        <v>0</v>
      </c>
      <c r="S33" s="12">
        <f>'[1]В.Фосня '!S33+[1]В.Чернігівка!S33+[1]В.Хайча!S33+'[1]Гладковичі '!S33+[1]Гошів!S33+[1]Лучанки!S33+[1]Листвин!S33+[1]Можари!S33+[1]Овруч1!S33+[1]Ігнатпіль!S33+[1]Прилуки!S33+[1]Черепин!S33+[1]Піщаниця!S33+[1]Покалів!S33+[1]Кирдани!S33+[1]Словечно!S33+[1]Тхорин!S33+[1]Шоломки!S33+'[1]Сл-Шоломк.'!S33+[1]Бондари!S33+[1]Велідники!S33+[1]Заріччя!S33+[1]Норинськ!S33+'[1]Перш.ДНЗ №2'!S33+'[1]Перш.ДНЗ №1'!S33+'[1]ДНЗ №10'!S33+'[1]ДНЗ №8'!S33+'[1]ДНЗ №6'!S33+[1]Селезівка!S33+'[1]ДНЗ №5'!S33+'[1]ДНЗ №4'!S33+'[1]ДНЗ №2'!S33+'[1]ДНЗ №1'!S36+[1]Бігунь!S33</f>
        <v>0</v>
      </c>
      <c r="T33" s="12">
        <f>'[1]В.Фосня '!T33+[1]В.Чернігівка!T33+[1]В.Хайча!T33+'[1]Гладковичі '!T33+[1]Гошів!T33+[1]Лучанки!T33+[1]Листвин!T33+[1]Можари!T33+[1]Овруч1!T33+[1]Ігнатпіль!T33+[1]Прилуки!T33+[1]Черепин!T33+[1]Піщаниця!T33+[1]Покалів!T33+[1]Кирдани!T33+[1]Словечно!T33+[1]Тхорин!T33+[1]Шоломки!T33+'[1]Сл-Шоломк.'!T33+[1]Бондари!T33+[1]Велідники!T33+[1]Заріччя!T33+[1]Норинськ!T33+'[1]Перш.ДНЗ №2'!T33+'[1]Перш.ДНЗ №1'!T33+'[1]ДНЗ №10'!T33+'[1]ДНЗ №8'!T33+'[1]ДНЗ №6'!T33+[1]Селезівка!T33+'[1]ДНЗ №5'!T33+'[1]ДНЗ №4'!T33+'[1]ДНЗ №2'!T33+'[1]ДНЗ №1'!T36+[1]Бігунь!T33</f>
        <v>0</v>
      </c>
      <c r="U33" s="12">
        <f>'[1]В.Фосня '!U33+[1]В.Чернігівка!U33+[1]В.Хайча!U33+'[1]Гладковичі '!U33+[1]Гошів!U33+[1]Лучанки!U33+[1]Листвин!U33+[1]Можари!U33+[1]Овруч1!U33+[1]Ігнатпіль!U33+[1]Прилуки!U33+[1]Черепин!U33+[1]Піщаниця!U33+[1]Покалів!U33+[1]Кирдани!U33+[1]Словечно!U33+[1]Тхорин!U33+[1]Шоломки!U33+'[1]Сл-Шоломк.'!U33+[1]Бондари!U33+[1]Велідники!U33+[1]Заріччя!U33+[1]Норинськ!U33+'[1]Перш.ДНЗ №2'!U33+'[1]Перш.ДНЗ №1'!U33+'[1]ДНЗ №10'!U33+'[1]ДНЗ №8'!U33+'[1]ДНЗ №6'!U33+[1]Селезівка!U33+'[1]ДНЗ №5'!U33+'[1]ДНЗ №4'!U33+'[1]ДНЗ №2'!U33+'[1]ДНЗ №1'!U36+[1]Бігунь!U33</f>
        <v>0</v>
      </c>
      <c r="V33" s="12">
        <f>'[1]В.Фосня '!V33+[1]В.Чернігівка!V33+[1]В.Хайча!V33+'[1]Гладковичі '!V33+[1]Гошів!V33+[1]Лучанки!V33+[1]Листвин!V33+[1]Можари!V33+[1]Овруч1!V33+[1]Ігнатпіль!V33+[1]Прилуки!V33+[1]Черепин!V33+[1]Піщаниця!V33+[1]Покалів!V33+[1]Кирдани!V33+[1]Словечно!V33+[1]Тхорин!V33+[1]Шоломки!V33+'[1]Сл-Шоломк.'!V33+[1]Бондари!V33+[1]Велідники!V33+[1]Заріччя!V33+[1]Норинськ!V33+'[1]Перш.ДНЗ №2'!V33+'[1]Перш.ДНЗ №1'!V33+'[1]ДНЗ №10'!V33+'[1]ДНЗ №8'!V33+'[1]ДНЗ №6'!V33+[1]Селезівка!V33+'[1]ДНЗ №5'!V33+'[1]ДНЗ №4'!V33+'[1]ДНЗ №2'!V33+'[1]ДНЗ №1'!V36+[1]Бігунь!V33</f>
        <v>0</v>
      </c>
      <c r="W33" s="12">
        <f>'[1]В.Фосня '!W33+[1]В.Чернігівка!W33+[1]В.Хайча!W33+'[1]Гладковичі '!W33+[1]Гошів!W33+[1]Лучанки!W33+[1]Листвин!W33+[1]Можари!W33+[1]Овруч1!W33+[1]Ігнатпіль!W33+[1]Прилуки!W33+[1]Черепин!W33+[1]Піщаниця!W33+[1]Покалів!W33+[1]Кирдани!W33+[1]Словечно!W33+[1]Тхорин!W33+[1]Шоломки!W33+'[1]Сл-Шоломк.'!W33+[1]Бондари!W33+[1]Велідники!W33+[1]Заріччя!W33+[1]Норинськ!W33+'[1]Перш.ДНЗ №2'!W33+'[1]Перш.ДНЗ №1'!W33+'[1]ДНЗ №10'!W33+'[1]ДНЗ №8'!W33+'[1]ДНЗ №6'!W33+[1]Селезівка!W33+'[1]ДНЗ №5'!W33+'[1]ДНЗ №4'!W33+'[1]ДНЗ №2'!W33+'[1]ДНЗ №1'!W36+[1]Бігунь!W33</f>
        <v>0</v>
      </c>
      <c r="X33" s="12">
        <f>'[1]В.Фосня '!X33+[1]В.Чернігівка!X33+[1]В.Хайча!X33+'[1]Гладковичі '!X33+[1]Гошів!X33+[1]Лучанки!X33+[1]Листвин!X33+[1]Можари!X33+[1]Овруч1!X33+[1]Ігнатпіль!X33+[1]Прилуки!X33+[1]Черепин!X33+[1]Піщаниця!X33+[1]Покалів!X33+[1]Кирдани!X33+[1]Словечно!X33+[1]Тхорин!X33+[1]Шоломки!X33+'[1]Сл-Шоломк.'!X33+[1]Бондари!X33+[1]Велідники!X33+[1]Заріччя!X33+[1]Норинськ!X33+'[1]Перш.ДНЗ №2'!X33+'[1]Перш.ДНЗ №1'!X33+'[1]ДНЗ №10'!X33+'[1]ДНЗ №8'!X33+'[1]ДНЗ №6'!X33+[1]Селезівка!X33+'[1]ДНЗ №5'!X33+'[1]ДНЗ №4'!X33+'[1]ДНЗ №2'!X33+'[1]ДНЗ №1'!X36+[1]Бігунь!X33</f>
        <v>0</v>
      </c>
      <c r="Y33" s="12">
        <f>'[1]В.Фосня '!Y33+[1]В.Чернігівка!Y33+[1]В.Хайча!Y33+'[1]Гладковичі '!Y33+[1]Гошів!Y33+[1]Лучанки!Y33+[1]Листвин!Y33+[1]Можари!Y33+[1]Овруч1!Y33+[1]Ігнатпіль!Y33+[1]Прилуки!Y33+[1]Черепин!Y33+[1]Піщаниця!Y33+[1]Покалів!Y33+[1]Кирдани!Y33+[1]Словечно!Y33+[1]Тхорин!Y33+[1]Шоломки!Y33+'[1]Сл-Шоломк.'!Y33+[1]Бондари!Y33+[1]Велідники!Y33+[1]Заріччя!Y33+[1]Норинськ!Y33+'[1]Перш.ДНЗ №2'!Y33+'[1]Перш.ДНЗ №1'!Y33+'[1]ДНЗ №10'!Y33+'[1]ДНЗ №8'!Y33+'[1]ДНЗ №6'!Y33+[1]Селезівка!Y33+'[1]ДНЗ №5'!Y33+'[1]ДНЗ №4'!Y33+'[1]ДНЗ №2'!Y33+'[1]ДНЗ №1'!Y36+[1]Бігунь!Y33</f>
        <v>0</v>
      </c>
      <c r="Z33" s="12">
        <f>'[1]В.Фосня '!Z33+[1]В.Чернігівка!Z33+[1]В.Хайча!Z33+'[1]Гладковичі '!Z33+[1]Гошів!Z33+[1]Лучанки!Z33+[1]Листвин!Z33+[1]Можари!Z33+[1]Овруч1!Z33+[1]Ігнатпіль!Z33+[1]Прилуки!Z33+[1]Черепин!Z33+[1]Піщаниця!Z33+[1]Покалів!Z33+[1]Кирдани!Z33+[1]Словечно!Z33+[1]Тхорин!Z33+[1]Шоломки!Z33+'[1]Сл-Шоломк.'!Z33+[1]Бондари!Z33+[1]Велідники!Z33+[1]Заріччя!Z33+[1]Норинськ!Z33+'[1]Перш.ДНЗ №2'!Z33+'[1]Перш.ДНЗ №1'!Z33+'[1]ДНЗ №10'!Z33+'[1]ДНЗ №8'!Z33+'[1]ДНЗ №6'!Z33+[1]Селезівка!Z33+'[1]ДНЗ №5'!Z33+'[1]ДНЗ №4'!Z33+'[1]ДНЗ №2'!Z33+'[1]ДНЗ №1'!Z33+[1]Бігунь!Z33</f>
        <v>0</v>
      </c>
      <c r="AA33" s="12">
        <f>'[1]В.Фосня '!AA33+[1]В.Чернігівка!AA33+[1]В.Хайча!AA33+'[1]Гладковичі '!AA33+[1]Гошів!AA33+[1]Лучанки!AA33+[1]Листвин!AA33+[1]Можари!AA33+[1]Овруч1!AA33+[1]Ігнатпіль!AA33+[1]Прилуки!AA33+[1]Черепин!AA33+[1]Піщаниця!AA33+[1]Покалів!AA33+[1]Кирдани!AA33+[1]Словечно!AA33+[1]Тхорин!AA33+[1]Шоломки!AA33+'[1]Сл-Шоломк.'!AA33+[1]Бондари!AA33+[1]Велідники!AA33+[1]Заріччя!AA33+[1]Норинськ!AA33+'[1]Перш.ДНЗ №2'!AA33+'[1]Перш.ДНЗ №1'!AA33+'[1]ДНЗ №10'!AA33+'[1]ДНЗ №8'!AA33+'[1]ДНЗ №6'!AA33+[1]Селезівка!AA33+'[1]ДНЗ №5'!AA33+'[1]ДНЗ №4'!AA33+'[1]ДНЗ №2'!AA33+'[1]ДНЗ №1'!AA36+[1]Бігунь!AA33</f>
        <v>0</v>
      </c>
      <c r="AB33" s="12">
        <f>'[1]В.Фосня '!AB33+[1]В.Чернігівка!AB33+[1]В.Хайча!AB33+'[1]Гладковичі '!AB33+[1]Гошів!AB33+[1]Лучанки!AB33+[1]Листвин!AB33+[1]Можари!AB33+[1]Овруч1!AB33+[1]Ігнатпіль!AB33+[1]Прилуки!AB33+[1]Черепин!AB33+[1]Піщаниця!AB33+[1]Покалів!AB33+[1]Кирдани!AB33+[1]Словечно!AB33+[1]Тхорин!AB33+[1]Шоломки!AB33+'[1]Сл-Шоломк.'!AB33+[1]Бондари!AB33+[1]Велідники!AB33+[1]Заріччя!AB33+[1]Норинськ!AB33+'[1]Перш.ДНЗ №2'!AB33+'[1]Перш.ДНЗ №1'!AB33+'[1]ДНЗ №10'!AB33+'[1]ДНЗ №8'!AB33+'[1]ДНЗ №6'!AB33+[1]Селезівка!AB33+'[1]ДНЗ №5'!AB33+'[1]ДНЗ №4'!AB33+'[1]ДНЗ №2'!AB33+'[1]ДНЗ №1'!AB36+[1]Бігунь!AB33</f>
        <v>0</v>
      </c>
      <c r="AC33" s="12">
        <f>'[1]В.Фосня '!AC33+[1]В.Чернігівка!AC33+[1]В.Хайча!AC33+'[1]Гладковичі '!AC33+[1]Гошів!AC33+[1]Лучанки!AC33+[1]Листвин!AC33+[1]Можари!AC33+[1]Овруч1!AC33+[1]Ігнатпіль!AC33+[1]Прилуки!AC33+[1]Черепин!AC33+[1]Піщаниця!AC33+[1]Покалів!AC33+[1]Кирдани!AC33+[1]Словечно!AC33+[1]Тхорин!AC33+[1]Шоломки!AC33+'[1]Сл-Шоломк.'!AC33+[1]Бондари!AC33+[1]Велідники!AC33+[1]Заріччя!AC33+[1]Норинськ!AC33+'[1]Перш.ДНЗ №2'!AC33+'[1]Перш.ДНЗ №1'!AC33+'[1]ДНЗ №10'!AC33+'[1]ДНЗ №8'!AC33+'[1]ДНЗ №6'!AC33+[1]Селезівка!AC33+'[1]ДНЗ №5'!AC33+'[1]ДНЗ №4'!AC33+'[1]ДНЗ №2'!AC33+'[1]ДНЗ №1'!AC36+[1]Бігунь!AC33</f>
        <v>0</v>
      </c>
      <c r="AD33" s="12"/>
      <c r="AE33" s="12"/>
    </row>
    <row r="34" spans="1:31" x14ac:dyDescent="0.25">
      <c r="A34" s="34"/>
      <c r="B34" s="8" t="s">
        <v>64</v>
      </c>
      <c r="C34" s="9"/>
      <c r="D34" s="8"/>
      <c r="E34" s="10"/>
      <c r="F34" s="11"/>
      <c r="G34" s="11"/>
      <c r="H34" s="11"/>
      <c r="I34" s="14"/>
      <c r="J34" s="14"/>
      <c r="K34" s="11"/>
      <c r="L34" s="11"/>
      <c r="M34" s="11"/>
      <c r="N34" s="12"/>
      <c r="O34" s="12">
        <f>'[1]В.Фосня '!O67+[1]В.Чернігівка!O67+[1]В.Хайча!O67+'[1]Гладковичі '!O67+[1]Гошів!O67+[1]Лучанки!O67+[1]Листвин!O67+[1]Можари!O67+[1]Овруч1!O67+[1]Ігнатпіль!O67+[1]Прилуки!O67+[1]Черепин!O67+[1]Піщаниця!O34+[1]Покалів!O34+[1]Кирдани!O34+[1]Словечно!O34+[1]Тхорин!O34+[1]Шоломки!O34+'[1]Сл-Шоломк.'!O34+[1]Бондари!O34+[1]Велідники!O34+[1]Заріччя!O34+[1]Норинськ!O34+'[1]Перш.ДНЗ №2'!O34+'[1]Перш.ДНЗ №1'!O34+'[1]ДНЗ №10'!O34+'[1]ДНЗ №8'!O34+'[1]ДНЗ №6'!O34+[1]Селезівка!O34+'[1]ДНЗ №5'!O34+'[1]ДНЗ №4'!O34+'[1]ДНЗ №2'!O34+'[1]ДНЗ №1'!O37+[1]Бігунь!O34</f>
        <v>0</v>
      </c>
      <c r="P34" s="12">
        <v>1383</v>
      </c>
      <c r="Q34" s="12">
        <f>'[1]В.Фосня '!Q67+[1]В.Чернігівка!Q67+[1]В.Хайча!Q67+'[1]Гладковичі '!Q67+[1]Гошів!Q67+[1]Лучанки!Q67+[1]Листвин!Q67+[1]Можари!Q67+[1]Овруч1!Q67+[1]Ігнатпіль!Q67+[1]Прилуки!Q67+[1]Черепин!Q67+[1]Піщаниця!Q34+[1]Покалів!Q34+[1]Кирдани!Q34+[1]Словечно!Q34+[1]Тхорин!Q34+[1]Шоломки!Q34+'[1]Сл-Шоломк.'!Q34+[1]Бондари!Q34+[1]Велідники!Q34+[1]Заріччя!Q34+[1]Норинськ!Q34+'[1]Перш.ДНЗ №2'!Q34+'[1]Перш.ДНЗ №1'!Q34+'[1]ДНЗ №10'!Q34+'[1]ДНЗ №8'!Q34+'[1]ДНЗ №6'!Q34+[1]Селезівка!Q34+'[1]ДНЗ №5'!Q34+'[1]ДНЗ №4'!Q34+'[1]ДНЗ №2'!Q34+'[1]ДНЗ №1'!Q37+[1]Бігунь!Q34</f>
        <v>16320</v>
      </c>
      <c r="R34" s="12">
        <f>'[1]В.Фосня '!R67+[1]В.Чернігівка!R67+[1]В.Хайча!R67+'[1]Гладковичі '!R67+[1]Гошів!R67+[1]Лучанки!R67+[1]Листвин!R67+[1]Можари!R67+[1]Овруч1!R67+[1]Ігнатпіль!R67+[1]Прилуки!R67+[1]Черепин!R67+[1]Піщаниця!R34+[1]Покалів!R34+[1]Кирдани!R34+[1]Словечно!R34+[1]Тхорин!R34+[1]Шоломки!R34+'[1]Сл-Шоломк.'!R34+[1]Бондари!R34+[1]Велідники!R34+[1]Заріччя!R34+[1]Норинськ!R34+'[1]Перш.ДНЗ №2'!R34+'[1]Перш.ДНЗ №1'!R34+'[1]ДНЗ №10'!R34+'[1]ДНЗ №8'!R34+'[1]ДНЗ №6'!R34+[1]Селезівка!R34+'[1]ДНЗ №5'!R34+'[1]ДНЗ №4'!R34+'[1]ДНЗ №2'!R34+'[1]ДНЗ №1'!R37+[1]Бігунь!R34</f>
        <v>16400</v>
      </c>
      <c r="S34" s="12">
        <f>'[1]В.Фосня '!S34+[1]В.Чернігівка!S34+[1]В.Хайча!S34+'[1]Гладковичі '!S34+[1]Гошів!S34+[1]Лучанки!S34+[1]Листвин!S34+[1]Можари!S34+[1]Овруч1!S34+[1]Ігнатпіль!S34+[1]Прилуки!S34+[1]Черепин!S34+[1]Піщаниця!S34+[1]Покалів!S34+[1]Кирдани!S34+[1]Словечно!S34+[1]Тхорин!S34+[1]Шоломки!S34+'[1]Сл-Шоломк.'!S34+[1]Бондари!S34+[1]Велідники!S34+[1]Заріччя!S34+[1]Норинськ!S34+'[1]Перш.ДНЗ №2'!S34+'[1]Перш.ДНЗ №1'!S34+'[1]ДНЗ №10'!S34+'[1]ДНЗ №8'!S34+'[1]ДНЗ №6'!S34+[1]Селезівка!S34+'[1]ДНЗ №5'!S34+'[1]ДНЗ №4'!S34+'[1]ДНЗ №2'!S34+'[1]ДНЗ №1'!S37+[1]Бігунь!S34</f>
        <v>0</v>
      </c>
      <c r="T34" s="12">
        <f>'[1]В.Фосня '!T34+[1]В.Чернігівка!T34+[1]В.Хайча!T34+'[1]Гладковичі '!T34+[1]Гошів!T34+[1]Лучанки!T34+[1]Листвин!T34+[1]Можари!T34+[1]Овруч1!T34+[1]Ігнатпіль!T34+[1]Прилуки!T34+[1]Черепин!T34+[1]Піщаниця!T34+[1]Покалів!T34+[1]Кирдани!T34+[1]Словечно!T34+[1]Тхорин!T34+[1]Шоломки!T34+'[1]Сл-Шоломк.'!T34+[1]Бондари!T34+[1]Велідники!T34+[1]Заріччя!T34+[1]Норинськ!T34+'[1]Перш.ДНЗ №2'!T34+'[1]Перш.ДНЗ №1'!T34+'[1]ДНЗ №10'!T34+'[1]ДНЗ №8'!T34+'[1]ДНЗ №6'!T34+[1]Селезівка!T34+'[1]ДНЗ №5'!T34+'[1]ДНЗ №4'!T34+'[1]ДНЗ №2'!T34+'[1]ДНЗ №1'!T37+[1]Бігунь!T34</f>
        <v>0</v>
      </c>
      <c r="U34" s="12">
        <f>'[1]В.Фосня '!U34+[1]В.Чернігівка!U34+[1]В.Хайча!U34+'[1]Гладковичі '!U34+[1]Гошів!U34+[1]Лучанки!U34+[1]Листвин!U34+[1]Можари!U34+[1]Овруч1!U34+[1]Ігнатпіль!U34+[1]Прилуки!U34+[1]Черепин!U34+[1]Піщаниця!U34+[1]Покалів!U34+[1]Кирдани!U34+[1]Словечно!U34+[1]Тхорин!U34+[1]Шоломки!U34+'[1]Сл-Шоломк.'!U34+[1]Бондари!U34+[1]Велідники!U34+[1]Заріччя!U34+[1]Норинськ!U34+'[1]Перш.ДНЗ №2'!U34+'[1]Перш.ДНЗ №1'!U34+'[1]ДНЗ №10'!U34+'[1]ДНЗ №8'!U34+'[1]ДНЗ №6'!U34+[1]Селезівка!U34+'[1]ДНЗ №5'!U34+'[1]ДНЗ №4'!U34+'[1]ДНЗ №2'!U34+'[1]ДНЗ №1'!U37+[1]Бігунь!U34</f>
        <v>0</v>
      </c>
      <c r="V34" s="12">
        <f>'[1]В.Фосня '!V34+[1]В.Чернігівка!V34+[1]В.Хайча!V34+'[1]Гладковичі '!V34+[1]Гошів!V34+[1]Лучанки!V34+[1]Листвин!V34+[1]Можари!V34+[1]Овруч1!V34+[1]Ігнатпіль!V34+[1]Прилуки!V34+[1]Черепин!V34+[1]Піщаниця!V34+[1]Покалів!V34+[1]Кирдани!V34+[1]Словечно!V34+[1]Тхорин!V34+[1]Шоломки!V34+'[1]Сл-Шоломк.'!V34+[1]Бондари!V34+[1]Велідники!V34+[1]Заріччя!V34+[1]Норинськ!V34+'[1]Перш.ДНЗ №2'!V34+'[1]Перш.ДНЗ №1'!V34+'[1]ДНЗ №10'!V34+'[1]ДНЗ №8'!V34+'[1]ДНЗ №6'!V34+[1]Селезівка!V34+'[1]ДНЗ №5'!V34+'[1]ДНЗ №4'!V34+'[1]ДНЗ №2'!V34+'[1]ДНЗ №1'!V37+[1]Бігунь!V34</f>
        <v>0</v>
      </c>
      <c r="W34" s="12">
        <f>'[1]В.Фосня '!W34+[1]В.Чернігівка!W34+[1]В.Хайча!W34+'[1]Гладковичі '!W34+[1]Гошів!W34+[1]Лучанки!W34+[1]Листвин!W34+[1]Можари!W34+[1]Овруч1!W34+[1]Ігнатпіль!W34+[1]Прилуки!W34+[1]Черепин!W34+[1]Піщаниця!W34+[1]Покалів!W34+[1]Кирдани!W34+[1]Словечно!W34+[1]Тхорин!W34+[1]Шоломки!W34+'[1]Сл-Шоломк.'!W34+[1]Бондари!W34+[1]Велідники!W34+[1]Заріччя!W34+[1]Норинськ!W34+'[1]Перш.ДНЗ №2'!W34+'[1]Перш.ДНЗ №1'!W34+'[1]ДНЗ №10'!W34+'[1]ДНЗ №8'!W34+'[1]ДНЗ №6'!W34+[1]Селезівка!W34+'[1]ДНЗ №5'!W34+'[1]ДНЗ №4'!W34+'[1]ДНЗ №2'!W34+'[1]ДНЗ №1'!W37+[1]Бігунь!W34</f>
        <v>0</v>
      </c>
      <c r="X34" s="12">
        <f>'[1]В.Фосня '!X34+[1]В.Чернігівка!X34+[1]В.Хайча!X34+'[1]Гладковичі '!X34+[1]Гошів!X34+[1]Лучанки!X34+[1]Листвин!X34+[1]Можари!X34+[1]Овруч1!X34+[1]Ігнатпіль!X34+[1]Прилуки!X34+[1]Черепин!X34+[1]Піщаниця!X34+[1]Покалів!X34+[1]Кирдани!X34+[1]Словечно!X34+[1]Тхорин!X34+[1]Шоломки!X34+'[1]Сл-Шоломк.'!X34+[1]Бондари!X34+[1]Велідники!X34+[1]Заріччя!X34+[1]Норинськ!X34+'[1]Перш.ДНЗ №2'!X34+'[1]Перш.ДНЗ №1'!X34+'[1]ДНЗ №10'!X34+'[1]ДНЗ №8'!X34+'[1]ДНЗ №6'!X34+[1]Селезівка!X34+'[1]ДНЗ №5'!X34+'[1]ДНЗ №4'!X34+'[1]ДНЗ №2'!X34+'[1]ДНЗ №1'!X37+[1]Бігунь!X34</f>
        <v>0</v>
      </c>
      <c r="Y34" s="12">
        <f>'[1]В.Фосня '!Y34+[1]В.Чернігівка!Y34+[1]В.Хайча!Y34+'[1]Гладковичі '!Y34+[1]Гошів!Y34+[1]Лучанки!Y34+[1]Листвин!Y34+[1]Можари!Y34+[1]Овруч1!Y34+[1]Ігнатпіль!Y34+[1]Прилуки!Y34+[1]Черепин!Y34+[1]Піщаниця!Y34+[1]Покалів!Y34+[1]Кирдани!Y34+[1]Словечно!Y34+[1]Тхорин!Y34+[1]Шоломки!Y34+'[1]Сл-Шоломк.'!Y34+[1]Бондари!Y34+[1]Велідники!Y34+[1]Заріччя!Y34+[1]Норинськ!Y34+'[1]Перш.ДНЗ №2'!Y34+'[1]Перш.ДНЗ №1'!Y34+'[1]ДНЗ №10'!Y34+'[1]ДНЗ №8'!Y34+'[1]ДНЗ №6'!Y34+[1]Селезівка!Y34+'[1]ДНЗ №5'!Y34+'[1]ДНЗ №4'!Y34+'[1]ДНЗ №2'!Y34+'[1]ДНЗ №1'!Y37+[1]Бігунь!Y34</f>
        <v>0</v>
      </c>
      <c r="Z34" s="12">
        <f>'[1]В.Фосня '!Z34+[1]В.Чернігівка!Z34+[1]В.Хайча!Z34+'[1]Гладковичі '!Z34+[1]Гошів!Z34+[1]Лучанки!Z34+[1]Листвин!Z34+[1]Можари!Z34+[1]Овруч1!Z34+[1]Ігнатпіль!Z34+[1]Прилуки!Z34+[1]Черепин!Z34+[1]Піщаниця!Z34+[1]Покалів!Z34+[1]Кирдани!Z34+[1]Словечно!Z34+[1]Тхорин!Z34+[1]Шоломки!Z34+'[1]Сл-Шоломк.'!Z34+[1]Бондари!Z34+[1]Велідники!Z34+[1]Заріччя!Z34+[1]Норинськ!Z34+'[1]Перш.ДНЗ №2'!Z34+'[1]Перш.ДНЗ №1'!Z34+'[1]ДНЗ №10'!Z34+'[1]ДНЗ №8'!Z34+'[1]ДНЗ №6'!Z34+[1]Селезівка!Z34+'[1]ДНЗ №5'!Z34+'[1]ДНЗ №4'!Z34+'[1]ДНЗ №2'!Z34+'[1]ДНЗ №1'!Z34+[1]Бігунь!Z34</f>
        <v>0</v>
      </c>
      <c r="AA34" s="12">
        <f>'[1]В.Фосня '!AA34+[1]В.Чернігівка!AA34+[1]В.Хайча!AA34+'[1]Гладковичі '!AA34+[1]Гошів!AA34+[1]Лучанки!AA34+[1]Листвин!AA34+[1]Можари!AA34+[1]Овруч1!AA34+[1]Ігнатпіль!AA34+[1]Прилуки!AA34+[1]Черепин!AA34+[1]Піщаниця!AA34+[1]Покалів!AA34+[1]Кирдани!AA34+[1]Словечно!AA34+[1]Тхорин!AA34+[1]Шоломки!AA34+'[1]Сл-Шоломк.'!AA34+[1]Бондари!AA34+[1]Велідники!AA34+[1]Заріччя!AA34+[1]Норинськ!AA34+'[1]Перш.ДНЗ №2'!AA34+'[1]Перш.ДНЗ №1'!AA34+'[1]ДНЗ №10'!AA34+'[1]ДНЗ №8'!AA34+'[1]ДНЗ №6'!AA34+[1]Селезівка!AA34+'[1]ДНЗ №5'!AA34+'[1]ДНЗ №4'!AA34+'[1]ДНЗ №2'!AA34+'[1]ДНЗ №1'!AA37+[1]Бігунь!AA34</f>
        <v>320</v>
      </c>
      <c r="AB34" s="12">
        <f>'[1]В.Фосня '!AB34+[1]В.Чернігівка!AB34+[1]В.Хайча!AB34+'[1]Гладковичі '!AB34+[1]Гошів!AB34+[1]Лучанки!AB34+[1]Листвин!AB34+[1]Можари!AB34+[1]Овруч1!AB34+[1]Ігнатпіль!AB34+[1]Прилуки!AB34+[1]Черепин!AB34+[1]Піщаниця!AB34+[1]Покалів!AB34+[1]Кирдани!AB34+[1]Словечно!AB34+[1]Тхорин!AB34+[1]Шоломки!AB34+'[1]Сл-Шоломк.'!AB34+[1]Бондари!AB34+[1]Велідники!AB34+[1]Заріччя!AB34+[1]Норинськ!AB34+'[1]Перш.ДНЗ №2'!AB34+'[1]Перш.ДНЗ №1'!AB34+'[1]ДНЗ №10'!AB34+'[1]ДНЗ №8'!AB34+'[1]ДНЗ №6'!AB34+[1]Селезівка!AB34+'[1]ДНЗ №5'!AB34+'[1]ДНЗ №4'!AB34+'[1]ДНЗ №2'!AB34+'[1]ДНЗ №1'!AB37+[1]Бігунь!AB34</f>
        <v>960</v>
      </c>
      <c r="AC34" s="12">
        <f>'[1]В.Фосня '!AC34+[1]В.Чернігівка!AC34+[1]В.Хайча!AC34+'[1]Гладковичі '!AC34+[1]Гошів!AC34+[1]Лучанки!AC34+[1]Листвин!AC34+[1]Можари!AC34+[1]Овруч1!AC34+[1]Ігнатпіль!AC34+[1]Прилуки!AC34+[1]Черепин!AC34+[1]Піщаниця!AC34+[1]Покалів!AC34+[1]Кирдани!AC34+[1]Словечно!AC34+[1]Тхорин!AC34+[1]Шоломки!AC34+'[1]Сл-Шоломк.'!AC34+[1]Бондари!AC34+[1]Велідники!AC34+[1]Заріччя!AC34+[1]Норинськ!AC34+'[1]Перш.ДНЗ №2'!AC34+'[1]Перш.ДНЗ №1'!AC34+'[1]ДНЗ №10'!AC34+'[1]ДНЗ №8'!AC34+'[1]ДНЗ №6'!AC34+[1]Селезівка!AC34+'[1]ДНЗ №5'!AC34+'[1]ДНЗ №4'!AC34+'[1]ДНЗ №2'!AC34+'[1]ДНЗ №1'!AC37+[1]Бігунь!AC34</f>
        <v>35280</v>
      </c>
      <c r="AD34" s="12"/>
      <c r="AE34" s="12"/>
    </row>
    <row r="35" spans="1:31" x14ac:dyDescent="0.25">
      <c r="A35" s="34"/>
      <c r="B35" s="8" t="s">
        <v>65</v>
      </c>
      <c r="C35" s="9"/>
      <c r="D35" s="8"/>
      <c r="E35" s="10"/>
      <c r="F35" s="11"/>
      <c r="G35" s="11"/>
      <c r="H35" s="11"/>
      <c r="I35" s="14"/>
      <c r="J35" s="14"/>
      <c r="K35" s="11"/>
      <c r="L35" s="11"/>
      <c r="M35" s="11"/>
      <c r="N35" s="12"/>
      <c r="O35" s="12">
        <f>'[1]В.Фосня '!O68+[1]В.Чернігівка!O68+[1]В.Хайча!O68+'[1]Гладковичі '!O68+[1]Гошів!O68+[1]Лучанки!O68+[1]Листвин!O68+[1]Можари!O68+[1]Овруч1!O68+[1]Ігнатпіль!O68+[1]Прилуки!O68+[1]Черепин!O68+[1]Піщаниця!O35+[1]Покалів!O35+[1]Кирдани!O35+[1]Словечно!O35+[1]Тхорин!O35+[1]Шоломки!O35+'[1]Сл-Шоломк.'!O35+[1]Бондари!O35+[1]Велідники!O35+[1]Заріччя!O35+[1]Норинськ!O35+'[1]Перш.ДНЗ №2'!O35+'[1]Перш.ДНЗ №1'!O35+'[1]ДНЗ №10'!O35+'[1]ДНЗ №8'!O35+'[1]ДНЗ №6'!O35+[1]Селезівка!O35+'[1]ДНЗ №5'!O35+'[1]ДНЗ №4'!O35+'[1]ДНЗ №2'!O35+'[1]ДНЗ №1'!O38+[1]Бігунь!O35</f>
        <v>0</v>
      </c>
      <c r="P35" s="12">
        <v>1514</v>
      </c>
      <c r="Q35" s="12">
        <f>'[1]В.Фосня '!Q68+[1]В.Чернігівка!Q68+[1]В.Хайча!Q68+'[1]Гладковичі '!Q68+[1]Гошів!Q68+[1]Лучанки!Q68+[1]Листвин!Q68+[1]Можари!Q68+[1]Овруч1!Q68+[1]Ігнатпіль!Q68+[1]Прилуки!Q68+[1]Черепин!Q68+[1]Піщаниця!Q35+[1]Покалів!Q35+[1]Кирдани!Q35+[1]Словечно!Q35+[1]Тхорин!Q35+[1]Шоломки!Q35+'[1]Сл-Шоломк.'!Q35+[1]Бондари!Q35+[1]Велідники!Q35+[1]Заріччя!Q35+[1]Норинськ!Q35+'[1]Перш.ДНЗ №2'!Q35+'[1]Перш.ДНЗ №1'!Q35+'[1]ДНЗ №10'!Q35+'[1]ДНЗ №8'!Q35+'[1]ДНЗ №6'!Q35+[1]Селезівка!Q35+'[1]ДНЗ №5'!Q35+'[1]ДНЗ №4'!Q35+'[1]ДНЗ №2'!Q35+'[1]ДНЗ №1'!Q38+[1]Бігунь!Q35</f>
        <v>69547</v>
      </c>
      <c r="R35" s="12">
        <f>'[1]В.Фосня '!R68+[1]В.Чернігівка!R68+[1]В.Хайча!R68+'[1]Гладковичі '!R68+[1]Гошів!R68+[1]Лучанки!R68+[1]Листвин!R68+[1]Можари!R68+[1]Овруч1!R68+[1]Ігнатпіль!R68+[1]Прилуки!R68+[1]Черепин!R68+[1]Піщаниця!R35+[1]Покалів!R35+[1]Кирдани!R35+[1]Словечно!R35+[1]Тхорин!R35+[1]Шоломки!R35+'[1]Сл-Шоломк.'!R35+[1]Бондари!R35+[1]Велідники!R35+[1]Заріччя!R35+[1]Норинськ!R35+'[1]Перш.ДНЗ №2'!R35+'[1]Перш.ДНЗ №1'!R35+'[1]ДНЗ №10'!R35+'[1]ДНЗ №8'!R35+'[1]ДНЗ №6'!R35+[1]Селезівка!R35+'[1]ДНЗ №5'!R35+'[1]ДНЗ №4'!R35+'[1]ДНЗ №2'!R35+'[1]ДНЗ №1'!R38+[1]Бігунь!R35</f>
        <v>59410.75</v>
      </c>
      <c r="S35" s="12">
        <f>'[1]В.Фосня '!S35+[1]В.Чернігівка!S35+[1]В.Хайча!S35+'[1]Гладковичі '!S35+[1]Гошів!S35+[1]Лучанки!S35+[1]Листвин!S35+[1]Можари!S35+[1]Овруч1!S35+[1]Ігнатпіль!S35+[1]Прилуки!S35+[1]Черепин!S35+[1]Піщаниця!S35+[1]Покалів!S35+[1]Кирдани!S35+[1]Словечно!S35+[1]Тхорин!S35+[1]Шоломки!S35+'[1]Сл-Шоломк.'!S35+[1]Бондари!S35+[1]Велідники!S35+[1]Заріччя!S35+[1]Норинськ!S35+'[1]Перш.ДНЗ №2'!S35+'[1]Перш.ДНЗ №1'!S35+'[1]ДНЗ №10'!S35+'[1]ДНЗ №8'!S35+'[1]ДНЗ №6'!S35+[1]Селезівка!S35+'[1]ДНЗ №5'!S35+'[1]ДНЗ №4'!S35+'[1]ДНЗ №2'!S35+'[1]ДНЗ №1'!S38+[1]Бігунь!S35</f>
        <v>0</v>
      </c>
      <c r="T35" s="12">
        <f>'[1]В.Фосня '!T35+[1]В.Чернігівка!T35+[1]В.Хайча!T35+'[1]Гладковичі '!T35+[1]Гошів!T35+[1]Лучанки!T35+[1]Листвин!T35+[1]Можари!T35+[1]Овруч1!T35+[1]Ігнатпіль!T35+[1]Прилуки!T35+[1]Черепин!T35+[1]Піщаниця!T35+[1]Покалів!T35+[1]Кирдани!T35+[1]Словечно!T35+[1]Тхорин!T35+[1]Шоломки!T35+'[1]Сл-Шоломк.'!T35+[1]Бондари!T35+[1]Велідники!T35+[1]Заріччя!T35+[1]Норинськ!T35+'[1]Перш.ДНЗ №2'!T35+'[1]Перш.ДНЗ №1'!T35+'[1]ДНЗ №10'!T35+'[1]ДНЗ №8'!T35+'[1]ДНЗ №6'!T35+[1]Селезівка!T35+'[1]ДНЗ №5'!T35+'[1]ДНЗ №4'!T35+'[1]ДНЗ №2'!T35+'[1]ДНЗ №1'!T38+[1]Бігунь!T35</f>
        <v>0</v>
      </c>
      <c r="U35" s="12">
        <f>'[1]В.Фосня '!U35+[1]В.Чернігівка!U35+[1]В.Хайча!U35+'[1]Гладковичі '!U35+[1]Гошів!U35+[1]Лучанки!U35+[1]Листвин!U35+[1]Можари!U35+[1]Овруч1!U35+[1]Ігнатпіль!U35+[1]Прилуки!U35+[1]Черепин!U35+[1]Піщаниця!U35+[1]Покалів!U35+[1]Кирдани!U35+[1]Словечно!U35+[1]Тхорин!U35+[1]Шоломки!U35+'[1]Сл-Шоломк.'!U35+[1]Бондари!U35+[1]Велідники!U35+[1]Заріччя!U35+[1]Норинськ!U35+'[1]Перш.ДНЗ №2'!U35+'[1]Перш.ДНЗ №1'!U35+'[1]ДНЗ №10'!U35+'[1]ДНЗ №8'!U35+'[1]ДНЗ №6'!U35+[1]Селезівка!U35+'[1]ДНЗ №5'!U35+'[1]ДНЗ №4'!U35+'[1]ДНЗ №2'!U35+'[1]ДНЗ №1'!U38+[1]Бігунь!U35</f>
        <v>0</v>
      </c>
      <c r="V35" s="12">
        <f>'[1]В.Фосня '!V35+[1]В.Чернігівка!V35+[1]В.Хайча!V35+'[1]Гладковичі '!V35+[1]Гошів!V35+[1]Лучанки!V35+[1]Листвин!V35+[1]Можари!V35+[1]Овруч1!V35+[1]Ігнатпіль!V35+[1]Прилуки!V35+[1]Черепин!V35+[1]Піщаниця!V35+[1]Покалів!V35+[1]Кирдани!V35+[1]Словечно!V35+[1]Тхорин!V35+[1]Шоломки!V35+'[1]Сл-Шоломк.'!V35+[1]Бондари!V35+[1]Велідники!V35+[1]Заріччя!V35+[1]Норинськ!V35+'[1]Перш.ДНЗ №2'!V35+'[1]Перш.ДНЗ №1'!V35+'[1]ДНЗ №10'!V35+'[1]ДНЗ №8'!V35+'[1]ДНЗ №6'!V35+[1]Селезівка!V35+'[1]ДНЗ №5'!V35+'[1]ДНЗ №4'!V35+'[1]ДНЗ №2'!V35+'[1]ДНЗ №1'!V38+[1]Бігунь!V35</f>
        <v>0</v>
      </c>
      <c r="W35" s="12">
        <f>'[1]В.Фосня '!W35+[1]В.Чернігівка!W35+[1]В.Хайча!W35+'[1]Гладковичі '!W35+[1]Гошів!W35+[1]Лучанки!W35+[1]Листвин!W35+[1]Можари!W35+[1]Овруч1!W35+[1]Ігнатпіль!W35+[1]Прилуки!W35+[1]Черепин!W35+[1]Піщаниця!W35+[1]Покалів!W35+[1]Кирдани!W35+[1]Словечно!W35+[1]Тхорин!W35+[1]Шоломки!W35+'[1]Сл-Шоломк.'!W35+[1]Бондари!W35+[1]Велідники!W35+[1]Заріччя!W35+[1]Норинськ!W35+'[1]Перш.ДНЗ №2'!W35+'[1]Перш.ДНЗ №1'!W35+'[1]ДНЗ №10'!W35+'[1]ДНЗ №8'!W35+'[1]ДНЗ №6'!W35+[1]Селезівка!W35+'[1]ДНЗ №5'!W35+'[1]ДНЗ №4'!W35+'[1]ДНЗ №2'!W35+'[1]ДНЗ №1'!W38+[1]Бігунь!W35</f>
        <v>0</v>
      </c>
      <c r="X35" s="12">
        <f>'[1]В.Фосня '!X35+[1]В.Чернігівка!X35+[1]В.Хайча!X35+'[1]Гладковичі '!X35+[1]Гошів!X35+[1]Лучанки!X35+[1]Листвин!X35+[1]Можари!X35+[1]Овруч1!X35+[1]Ігнатпіль!X35+[1]Прилуки!X35+[1]Черепин!X35+[1]Піщаниця!X35+[1]Покалів!X35+[1]Кирдани!X35+[1]Словечно!X35+[1]Тхорин!X35+[1]Шоломки!X35+'[1]Сл-Шоломк.'!X35+[1]Бондари!X35+[1]Велідники!X35+[1]Заріччя!X35+[1]Норинськ!X35+'[1]Перш.ДНЗ №2'!X35+'[1]Перш.ДНЗ №1'!X35+'[1]ДНЗ №10'!X35+'[1]ДНЗ №8'!X35+'[1]ДНЗ №6'!X35+[1]Селезівка!X35+'[1]ДНЗ №5'!X35+'[1]ДНЗ №4'!X35+'[1]ДНЗ №2'!X35+'[1]ДНЗ №1'!X38+[1]Бігунь!X35</f>
        <v>0</v>
      </c>
      <c r="Y35" s="12">
        <f>'[1]В.Фосня '!Y35+[1]В.Чернігівка!Y35+[1]В.Хайча!Y35+'[1]Гладковичі '!Y35+[1]Гошів!Y35+[1]Лучанки!Y35+[1]Листвин!Y35+[1]Можари!Y35+[1]Овруч1!Y35+[1]Ігнатпіль!Y35+[1]Прилуки!Y35+[1]Черепин!Y35+[1]Піщаниця!Y35+[1]Покалів!Y35+[1]Кирдани!Y35+[1]Словечно!Y35+[1]Тхорин!Y35+[1]Шоломки!Y35+'[1]Сл-Шоломк.'!Y35+[1]Бондари!Y35+[1]Велідники!Y35+[1]Заріччя!Y35+[1]Норинськ!Y35+'[1]Перш.ДНЗ №2'!Y35+'[1]Перш.ДНЗ №1'!Y35+'[1]ДНЗ №10'!Y35+'[1]ДНЗ №8'!Y35+'[1]ДНЗ №6'!Y35+[1]Селезівка!Y35+'[1]ДНЗ №5'!Y35+'[1]ДНЗ №4'!Y35+'[1]ДНЗ №2'!Y35+'[1]ДНЗ №1'!Y38+[1]Бігунь!Y35</f>
        <v>0</v>
      </c>
      <c r="Z35" s="12">
        <f>'[1]В.Фосня '!Z35+[1]В.Чернігівка!Z35+[1]В.Хайча!Z35+'[1]Гладковичі '!Z35+[1]Гошів!Z35+[1]Лучанки!Z35+[1]Листвин!Z35+[1]Можари!Z35+[1]Овруч1!Z35+[1]Ігнатпіль!Z35+[1]Прилуки!Z35+[1]Черепин!Z35+[1]Піщаниця!Z35+[1]Покалів!Z35+[1]Кирдани!Z35+[1]Словечно!Z35+[1]Тхорин!Z35+[1]Шоломки!Z35+'[1]Сл-Шоломк.'!Z35+[1]Бондари!Z35+[1]Велідники!Z35+[1]Заріччя!Z35+[1]Норинськ!Z35+'[1]Перш.ДНЗ №2'!Z35+'[1]Перш.ДНЗ №1'!Z35+'[1]ДНЗ №10'!Z35+'[1]ДНЗ №8'!Z35+'[1]ДНЗ №6'!Z35+[1]Селезівка!Z35+'[1]ДНЗ №5'!Z35+'[1]ДНЗ №4'!Z35+'[1]ДНЗ №2'!Z35+'[1]ДНЗ №1'!Z35+[1]Бігунь!Z35</f>
        <v>0</v>
      </c>
      <c r="AA35" s="12">
        <f>'[1]В.Фосня '!AA35+[1]В.Чернігівка!AA35+[1]В.Хайча!AA35+'[1]Гладковичі '!AA35+[1]Гошів!AA35+[1]Лучанки!AA35+[1]Листвин!AA35+[1]Можари!AA35+[1]Овруч1!AA35+[1]Ігнатпіль!AA35+[1]Прилуки!AA35+[1]Черепин!AA35+[1]Піщаниця!AA35+[1]Покалів!AA35+[1]Кирдани!AA35+[1]Словечно!AA35+[1]Тхорин!AA35+[1]Шоломки!AA35+'[1]Сл-Шоломк.'!AA35+[1]Бондари!AA35+[1]Велідники!AA35+[1]Заріччя!AA35+[1]Норинськ!AA35+'[1]Перш.ДНЗ №2'!AA35+'[1]Перш.ДНЗ №1'!AA35+'[1]ДНЗ №10'!AA35+'[1]ДНЗ №8'!AA35+'[1]ДНЗ №6'!AA35+[1]Селезівка!AA35+'[1]ДНЗ №5'!AA35+'[1]ДНЗ №4'!AA35+'[1]ДНЗ №2'!AA35+'[1]ДНЗ №1'!AA38+[1]Бігунь!AA35</f>
        <v>0</v>
      </c>
      <c r="AB35" s="12">
        <f>'[1]В.Фосня '!AB35+[1]В.Чернігівка!AB35+[1]В.Хайча!AB35+'[1]Гладковичі '!AB35+[1]Гошів!AB35+[1]Лучанки!AB35+[1]Листвин!AB35+[1]Можари!AB35+[1]Овруч1!AB35+[1]Ігнатпіль!AB35+[1]Прилуки!AB35+[1]Черепин!AB35+[1]Піщаниця!AB35+[1]Покалів!AB35+[1]Кирдани!AB35+[1]Словечно!AB35+[1]Тхорин!AB35+[1]Шоломки!AB35+'[1]Сл-Шоломк.'!AB35+[1]Бондари!AB35+[1]Велідники!AB35+[1]Заріччя!AB35+[1]Норинськ!AB35+'[1]Перш.ДНЗ №2'!AB35+'[1]Перш.ДНЗ №1'!AB35+'[1]ДНЗ №10'!AB35+'[1]ДНЗ №8'!AB35+'[1]ДНЗ №6'!AB35+[1]Селезівка!AB35+'[1]ДНЗ №5'!AB35+'[1]ДНЗ №4'!AB35+'[1]ДНЗ №2'!AB35+'[1]ДНЗ №1'!AB38+[1]Бігунь!AB35</f>
        <v>0</v>
      </c>
      <c r="AC35" s="12">
        <f>'[1]В.Фосня '!AC35+[1]В.Чернігівка!AC35+[1]В.Хайча!AC35+'[1]Гладковичі '!AC35+[1]Гошів!AC35+[1]Лучанки!AC35+[1]Листвин!AC35+[1]Можари!AC35+[1]Овруч1!AC35+[1]Ігнатпіль!AC35+[1]Прилуки!AC35+[1]Черепин!AC35+[1]Піщаниця!AC35+[1]Покалів!AC35+[1]Кирдани!AC35+[1]Словечно!AC35+[1]Тхорин!AC35+[1]Шоломки!AC35+'[1]Сл-Шоломк.'!AC35+[1]Бондари!AC35+[1]Велідники!AC35+[1]Заріччя!AC35+[1]Норинськ!AC35+'[1]Перш.ДНЗ №2'!AC35+'[1]Перш.ДНЗ №1'!AC35+'[1]ДНЗ №10'!AC35+'[1]ДНЗ №8'!AC35+'[1]ДНЗ №6'!AC35+[1]Селезівка!AC35+'[1]ДНЗ №5'!AC35+'[1]ДНЗ №4'!AC35+'[1]ДНЗ №2'!AC35+'[1]ДНЗ №1'!AC38+[1]Бігунь!AC35</f>
        <v>2800</v>
      </c>
      <c r="AD35" s="12"/>
      <c r="AE35" s="12"/>
    </row>
    <row r="36" spans="1:31" x14ac:dyDescent="0.25">
      <c r="A36" s="34"/>
      <c r="B36" s="8" t="s">
        <v>66</v>
      </c>
      <c r="C36" s="9"/>
      <c r="D36" s="8"/>
      <c r="E36" s="10"/>
      <c r="F36" s="11"/>
      <c r="G36" s="11"/>
      <c r="H36" s="11"/>
      <c r="I36" s="14"/>
      <c r="J36" s="14"/>
      <c r="K36" s="11"/>
      <c r="L36" s="11"/>
      <c r="M36" s="11"/>
      <c r="N36" s="12"/>
      <c r="O36" s="12">
        <f>'[1]В.Фосня '!O69+[1]В.Чернігівка!O69+[1]В.Хайча!O69+'[1]Гладковичі '!O69+[1]Гошів!O69+[1]Лучанки!O69+[1]Листвин!O69+[1]Можари!O69+[1]Овруч1!O69+[1]Ігнатпіль!O69+[1]Прилуки!O69+[1]Черепин!O69+[1]Піщаниця!O36+[1]Покалів!O36+[1]Кирдани!O36+[1]Словечно!O36+[1]Тхорин!O36+[1]Шоломки!O36+'[1]Сл-Шоломк.'!O36+[1]Бондари!O36+[1]Велідники!O36+[1]Заріччя!O36+[1]Норинськ!O36+'[1]Перш.ДНЗ №2'!O36+'[1]Перш.ДНЗ №1'!O36+'[1]ДНЗ №10'!O36+'[1]ДНЗ №8'!O36+'[1]ДНЗ №6'!O36+[1]Селезівка!O36+'[1]ДНЗ №5'!O36+'[1]ДНЗ №4'!O36+'[1]ДНЗ №2'!O36+'[1]ДНЗ №1'!O39+[1]Бігунь!O36</f>
        <v>0</v>
      </c>
      <c r="P36" s="12">
        <v>1714</v>
      </c>
      <c r="Q36" s="12">
        <f>'[1]В.Фосня '!Q69+[1]В.Чернігівка!Q69+[1]В.Хайча!Q69+'[1]Гладковичі '!Q69+[1]Гошів!Q69+[1]Лучанки!Q69+[1]Листвин!Q69+[1]Можари!Q69+[1]Овруч1!Q69+[1]Ігнатпіль!Q69+[1]Прилуки!Q69+[1]Черепин!Q69+[1]Піщаниця!Q36+[1]Покалів!Q36+[1]Кирдани!Q36+[1]Словечно!Q36+[1]Тхорин!Q36+[1]Шоломки!Q36+'[1]Сл-Шоломк.'!Q36+[1]Бондари!Q36+[1]Велідники!Q36+[1]Заріччя!Q36+[1]Норинськ!Q36+'[1]Перш.ДНЗ №2'!Q36+'[1]Перш.ДНЗ №1'!Q36+'[1]ДНЗ №10'!Q36+'[1]ДНЗ №8'!Q36+'[1]ДНЗ №6'!Q36+[1]Селезівка!Q36+'[1]ДНЗ №5'!Q36+'[1]ДНЗ №4'!Q36+'[1]ДНЗ №2'!Q36+'[1]ДНЗ №1'!Q39+[1]Бігунь!Q36</f>
        <v>3569</v>
      </c>
      <c r="R36" s="12">
        <f>'[1]В.Фосня '!R69+[1]В.Чернігівка!R69+[1]В.Хайча!R69+'[1]Гладковичі '!R69+[1]Гошів!R69+[1]Лучанки!R69+[1]Листвин!R69+[1]Можари!R69+[1]Овруч1!R69+[1]Ігнатпіль!R69+[1]Прилуки!R69+[1]Черепин!R69+[1]Піщаниця!R36+[1]Покалів!R36+[1]Кирдани!R36+[1]Словечно!R36+[1]Тхорин!R36+[1]Шоломки!R36+'[1]Сл-Шоломк.'!R36+[1]Бондари!R36+[1]Велідники!R36+[1]Заріччя!R36+[1]Норинськ!R36+'[1]Перш.ДНЗ №2'!R36+'[1]Перш.ДНЗ №1'!R36+'[1]ДНЗ №10'!R36+'[1]ДНЗ №8'!R36+'[1]ДНЗ №6'!R36+[1]Селезівка!R36+'[1]ДНЗ №5'!R36+'[1]ДНЗ №4'!R36+'[1]ДНЗ №2'!R36+'[1]ДНЗ №1'!R39+[1]Бігунь!R36</f>
        <v>2261</v>
      </c>
      <c r="S36" s="12">
        <f>'[1]В.Фосня '!S36+[1]В.Чернігівка!S36+[1]В.Хайча!S36+'[1]Гладковичі '!S36+[1]Гошів!S36+[1]Лучанки!S36+[1]Листвин!S36+[1]Можари!S36+[1]Овруч1!S36+[1]Ігнатпіль!S36+[1]Прилуки!S36+[1]Черепин!S36+[1]Піщаниця!S36+[1]Покалів!S36+[1]Кирдани!S36+[1]Словечно!S36+[1]Тхорин!S36+[1]Шоломки!S36+'[1]Сл-Шоломк.'!S36+[1]Бондари!S36+[1]Велідники!S36+[1]Заріччя!S36+[1]Норинськ!S36+'[1]Перш.ДНЗ №2'!S36+'[1]Перш.ДНЗ №1'!S36+'[1]ДНЗ №10'!S36+'[1]ДНЗ №8'!S36+'[1]ДНЗ №6'!S36+[1]Селезівка!S36+'[1]ДНЗ №5'!S36+'[1]ДНЗ №4'!S36+'[1]ДНЗ №2'!S36+'[1]ДНЗ №1'!S39+[1]Бігунь!S36</f>
        <v>0</v>
      </c>
      <c r="T36" s="12">
        <f>'[1]В.Фосня '!T36+[1]В.Чернігівка!T36+[1]В.Хайча!T36+'[1]Гладковичі '!T36+[1]Гошів!T36+[1]Лучанки!T36+[1]Листвин!T36+[1]Можари!T36+[1]Овруч1!T36+[1]Ігнатпіль!T36+[1]Прилуки!T36+[1]Черепин!T36+[1]Піщаниця!T36+[1]Покалів!T36+[1]Кирдани!T36+[1]Словечно!T36+[1]Тхорин!T36+[1]Шоломки!T36+'[1]Сл-Шоломк.'!T36+[1]Бондари!T36+[1]Велідники!T36+[1]Заріччя!T36+[1]Норинськ!T36+'[1]Перш.ДНЗ №2'!T36+'[1]Перш.ДНЗ №1'!T36+'[1]ДНЗ №10'!T36+'[1]ДНЗ №8'!T36+'[1]ДНЗ №6'!T36+[1]Селезівка!T36+'[1]ДНЗ №5'!T36+'[1]ДНЗ №4'!T36+'[1]ДНЗ №2'!T36+'[1]ДНЗ №1'!T39+[1]Бігунь!T36</f>
        <v>0</v>
      </c>
      <c r="U36" s="12">
        <f>'[1]В.Фосня '!U36+[1]В.Чернігівка!U36+[1]В.Хайча!U36+'[1]Гладковичі '!U36+[1]Гошів!U36+[1]Лучанки!U36+[1]Листвин!U36+[1]Можари!U36+[1]Овруч1!U36+[1]Ігнатпіль!U36+[1]Прилуки!U36+[1]Черепин!U36+[1]Піщаниця!U36+[1]Покалів!U36+[1]Кирдани!U36+[1]Словечно!U36+[1]Тхорин!U36+[1]Шоломки!U36+'[1]Сл-Шоломк.'!U36+[1]Бондари!U36+[1]Велідники!U36+[1]Заріччя!U36+[1]Норинськ!U36+'[1]Перш.ДНЗ №2'!U36+'[1]Перш.ДНЗ №1'!U36+'[1]ДНЗ №10'!U36+'[1]ДНЗ №8'!U36+'[1]ДНЗ №6'!U36+[1]Селезівка!U36+'[1]ДНЗ №5'!U36+'[1]ДНЗ №4'!U36+'[1]ДНЗ №2'!U36+'[1]ДНЗ №1'!U39+[1]Бігунь!U36</f>
        <v>0</v>
      </c>
      <c r="V36" s="12">
        <f>'[1]В.Фосня '!V36+[1]В.Чернігівка!V36+[1]В.Хайча!V36+'[1]Гладковичі '!V36+[1]Гошів!V36+[1]Лучанки!V36+[1]Листвин!V36+[1]Можари!V36+[1]Овруч1!V36+[1]Ігнатпіль!V36+[1]Прилуки!V36+[1]Черепин!V36+[1]Піщаниця!V36+[1]Покалів!V36+[1]Кирдани!V36+[1]Словечно!V36+[1]Тхорин!V36+[1]Шоломки!V36+'[1]Сл-Шоломк.'!V36+[1]Бондари!V36+[1]Велідники!V36+[1]Заріччя!V36+[1]Норинськ!V36+'[1]Перш.ДНЗ №2'!V36+'[1]Перш.ДНЗ №1'!V36+'[1]ДНЗ №10'!V36+'[1]ДНЗ №8'!V36+'[1]ДНЗ №6'!V36+[1]Селезівка!V36+'[1]ДНЗ №5'!V36+'[1]ДНЗ №4'!V36+'[1]ДНЗ №2'!V36+'[1]ДНЗ №1'!V39+[1]Бігунь!V36</f>
        <v>0</v>
      </c>
      <c r="W36" s="12">
        <f>'[1]В.Фосня '!W36+[1]В.Чернігівка!W36+[1]В.Хайча!W36+'[1]Гладковичі '!W36+[1]Гошів!W36+[1]Лучанки!W36+[1]Листвин!W36+[1]Можари!W36+[1]Овруч1!W36+[1]Ігнатпіль!W36+[1]Прилуки!W36+[1]Черепин!W36+[1]Піщаниця!W36+[1]Покалів!W36+[1]Кирдани!W36+[1]Словечно!W36+[1]Тхорин!W36+[1]Шоломки!W36+'[1]Сл-Шоломк.'!W36+[1]Бондари!W36+[1]Велідники!W36+[1]Заріччя!W36+[1]Норинськ!W36+'[1]Перш.ДНЗ №2'!W36+'[1]Перш.ДНЗ №1'!W36+'[1]ДНЗ №10'!W36+'[1]ДНЗ №8'!W36+'[1]ДНЗ №6'!W36+[1]Селезівка!W36+'[1]ДНЗ №5'!W36+'[1]ДНЗ №4'!W36+'[1]ДНЗ №2'!W36+'[1]ДНЗ №1'!W39+[1]Бігунь!W36</f>
        <v>0</v>
      </c>
      <c r="X36" s="12">
        <f>'[1]В.Фосня '!X36+[1]В.Чернігівка!X36+[1]В.Хайча!X36+'[1]Гладковичі '!X36+[1]Гошів!X36+[1]Лучанки!X36+[1]Листвин!X36+[1]Можари!X36+[1]Овруч1!X36+[1]Ігнатпіль!X36+[1]Прилуки!X36+[1]Черепин!X36+[1]Піщаниця!X36+[1]Покалів!X36+[1]Кирдани!X36+[1]Словечно!X36+[1]Тхорин!X36+[1]Шоломки!X36+'[1]Сл-Шоломк.'!X36+[1]Бондари!X36+[1]Велідники!X36+[1]Заріччя!X36+[1]Норинськ!X36+'[1]Перш.ДНЗ №2'!X36+'[1]Перш.ДНЗ №1'!X36+'[1]ДНЗ №10'!X36+'[1]ДНЗ №8'!X36+'[1]ДНЗ №6'!X36+[1]Селезівка!X36+'[1]ДНЗ №5'!X36+'[1]ДНЗ №4'!X36+'[1]ДНЗ №2'!X36+'[1]ДНЗ №1'!X39+[1]Бігунь!X36</f>
        <v>0</v>
      </c>
      <c r="Y36" s="12">
        <f>'[1]В.Фосня '!Y36+[1]В.Чернігівка!Y36+[1]В.Хайча!Y36+'[1]Гладковичі '!Y36+[1]Гошів!Y36+[1]Лучанки!Y36+[1]Листвин!Y36+[1]Можари!Y36+[1]Овруч1!Y36+[1]Ігнатпіль!Y36+[1]Прилуки!Y36+[1]Черепин!Y36+[1]Піщаниця!Y36+[1]Покалів!Y36+[1]Кирдани!Y36+[1]Словечно!Y36+[1]Тхорин!Y36+[1]Шоломки!Y36+'[1]Сл-Шоломк.'!Y36+[1]Бондари!Y36+[1]Велідники!Y36+[1]Заріччя!Y36+[1]Норинськ!Y36+'[1]Перш.ДНЗ №2'!Y36+'[1]Перш.ДНЗ №1'!Y36+'[1]ДНЗ №10'!Y36+'[1]ДНЗ №8'!Y36+'[1]ДНЗ №6'!Y36+[1]Селезівка!Y36+'[1]ДНЗ №5'!Y36+'[1]ДНЗ №4'!Y36+'[1]ДНЗ №2'!Y36+'[1]ДНЗ №1'!Y39+[1]Бігунь!Y36</f>
        <v>0</v>
      </c>
      <c r="Z36" s="12">
        <f>'[1]В.Фосня '!Z36+[1]В.Чернігівка!Z36+[1]В.Хайча!Z36+'[1]Гладковичі '!Z36+[1]Гошів!Z36+[1]Лучанки!Z36+[1]Листвин!Z36+[1]Можари!Z36+[1]Овруч1!Z36+[1]Ігнатпіль!Z36+[1]Прилуки!Z36+[1]Черепин!Z36+[1]Піщаниця!Z36+[1]Покалів!Z36+[1]Кирдани!Z36+[1]Словечно!Z36+[1]Тхорин!Z36+[1]Шоломки!Z36+'[1]Сл-Шоломк.'!Z36+[1]Бондари!Z36+[1]Велідники!Z36+[1]Заріччя!Z36+[1]Норинськ!Z36+'[1]Перш.ДНЗ №2'!Z36+'[1]Перш.ДНЗ №1'!Z36+'[1]ДНЗ №10'!Z36+'[1]ДНЗ №8'!Z36+'[1]ДНЗ №6'!Z36+[1]Селезівка!Z36+'[1]ДНЗ №5'!Z36+'[1]ДНЗ №4'!Z36+'[1]ДНЗ №2'!Z36+'[1]ДНЗ №1'!Z36+[1]Бігунь!Z36</f>
        <v>0</v>
      </c>
      <c r="AA36" s="12">
        <f>'[1]В.Фосня '!AA36+[1]В.Чернігівка!AA36+[1]В.Хайча!AA36+'[1]Гладковичі '!AA36+[1]Гошів!AA36+[1]Лучанки!AA36+[1]Листвин!AA36+[1]Можари!AA36+[1]Овруч1!AA36+[1]Ігнатпіль!AA36+[1]Прилуки!AA36+[1]Черепин!AA36+[1]Піщаниця!AA36+[1]Покалів!AA36+[1]Кирдани!AA36+[1]Словечно!AA36+[1]Тхорин!AA36+[1]Шоломки!AA36+'[1]Сл-Шоломк.'!AA36+[1]Бондари!AA36+[1]Велідники!AA36+[1]Заріччя!AA36+[1]Норинськ!AA36+'[1]Перш.ДНЗ №2'!AA36+'[1]Перш.ДНЗ №1'!AA36+'[1]ДНЗ №10'!AA36+'[1]ДНЗ №8'!AA36+'[1]ДНЗ №6'!AA36+[1]Селезівка!AA36+'[1]ДНЗ №5'!AA36+'[1]ДНЗ №4'!AA36+'[1]ДНЗ №2'!AA36+'[1]ДНЗ №1'!AA39+[1]Бігунь!AA36</f>
        <v>0</v>
      </c>
      <c r="AB36" s="12">
        <f>'[1]В.Фосня '!AB36+[1]В.Чернігівка!AB36+[1]В.Хайча!AB36+'[1]Гладковичі '!AB36+[1]Гошів!AB36+[1]Лучанки!AB36+[1]Листвин!AB36+[1]Можари!AB36+[1]Овруч1!AB36+[1]Ігнатпіль!AB36+[1]Прилуки!AB36+[1]Черепин!AB36+[1]Піщаниця!AB36+[1]Покалів!AB36+[1]Кирдани!AB36+[1]Словечно!AB36+[1]Тхорин!AB36+[1]Шоломки!AB36+'[1]Сл-Шоломк.'!AB36+[1]Бондари!AB36+[1]Велідники!AB36+[1]Заріччя!AB36+[1]Норинськ!AB36+'[1]Перш.ДНЗ №2'!AB36+'[1]Перш.ДНЗ №1'!AB36+'[1]ДНЗ №10'!AB36+'[1]ДНЗ №8'!AB36+'[1]ДНЗ №6'!AB36+[1]Селезівка!AB36+'[1]ДНЗ №5'!AB36+'[1]ДНЗ №4'!AB36+'[1]ДНЗ №2'!AB36+'[1]ДНЗ №1'!AB39+[1]Бігунь!AB36</f>
        <v>0</v>
      </c>
      <c r="AC36" s="12">
        <f>'[1]В.Фосня '!AC36+[1]В.Чернігівка!AC36+[1]В.Хайча!AC36+'[1]Гладковичі '!AC36+[1]Гошів!AC36+[1]Лучанки!AC36+[1]Листвин!AC36+[1]Можари!AC36+[1]Овруч1!AC36+[1]Ігнатпіль!AC36+[1]Прилуки!AC36+[1]Черепин!AC36+[1]Піщаниця!AC36+[1]Покалів!AC36+[1]Кирдани!AC36+[1]Словечно!AC36+[1]Тхорин!AC36+[1]Шоломки!AC36+'[1]Сл-Шоломк.'!AC36+[1]Бондари!AC36+[1]Велідники!AC36+[1]Заріччя!AC36+[1]Норинськ!AC36+'[1]Перш.ДНЗ №2'!AC36+'[1]Перш.ДНЗ №1'!AC36+'[1]ДНЗ №10'!AC36+'[1]ДНЗ №8'!AC36+'[1]ДНЗ №6'!AC36+[1]Селезівка!AC36+'[1]ДНЗ №5'!AC36+'[1]ДНЗ №4'!AC36+'[1]ДНЗ №2'!AC36+'[1]ДНЗ №1'!AC39+[1]Бігунь!AC36</f>
        <v>2261</v>
      </c>
      <c r="AD36" s="12"/>
      <c r="AE36" s="12"/>
    </row>
    <row r="37" spans="1:31" x14ac:dyDescent="0.25">
      <c r="A37" s="34"/>
      <c r="B37" s="8" t="s">
        <v>67</v>
      </c>
      <c r="C37" s="9"/>
      <c r="D37" s="8"/>
      <c r="E37" s="10"/>
      <c r="F37" s="11"/>
      <c r="G37" s="11"/>
      <c r="H37" s="11"/>
      <c r="I37" s="14"/>
      <c r="J37" s="14"/>
      <c r="K37" s="11"/>
      <c r="L37" s="11"/>
      <c r="M37" s="11"/>
      <c r="N37" s="12"/>
      <c r="O37" s="12">
        <f>'[1]В.Фосня '!O70+[1]В.Чернігівка!O70+[1]В.Хайча!O70+'[1]Гладковичі '!O70+[1]Гошів!O70+[1]Лучанки!O70+[1]Листвин!O70+[1]Можари!O70+[1]Овруч1!O70+[1]Ігнатпіль!O70+[1]Прилуки!O70+[1]Черепин!O70+[1]Піщаниця!O37+[1]Покалів!O37+[1]Кирдани!O37+[1]Словечно!O37+[1]Тхорин!O37+[1]Шоломки!O37+'[1]Сл-Шоломк.'!O37+[1]Бондари!O37+[1]Велідники!O37+[1]Заріччя!O37+[1]Норинськ!O37+'[1]Перш.ДНЗ №2'!O37+'[1]Перш.ДНЗ №1'!O37+'[1]ДНЗ №10'!O37+'[1]ДНЗ №8'!O37+'[1]ДНЗ №6'!O37+[1]Селезівка!O37+'[1]ДНЗ №5'!O37+'[1]ДНЗ №4'!O37+'[1]ДНЗ №2'!O37+'[1]ДНЗ №1'!O40+[1]Бігунь!O37</f>
        <v>0</v>
      </c>
      <c r="P37" s="12">
        <v>1825</v>
      </c>
      <c r="Q37" s="12">
        <f>'[1]В.Фосня '!Q70+[1]В.Чернігівка!Q70+[1]В.Хайча!Q70+'[1]Гладковичі '!Q70+[1]Гошів!Q70+[1]Лучанки!Q70+[1]Листвин!Q70+[1]Можари!Q70+[1]Овруч1!Q70+[1]Ігнатпіль!Q70+[1]Прилуки!Q70+[1]Черепин!Q70+[1]Піщаниця!Q37+[1]Покалів!Q37+[1]Кирдани!Q37+[1]Словечно!Q37+[1]Тхорин!Q37+[1]Шоломки!Q37+'[1]Сл-Шоломк.'!Q37+[1]Бондари!Q37+[1]Велідники!Q37+[1]Заріччя!Q37+[1]Норинськ!Q37+'[1]Перш.ДНЗ №2'!Q37+'[1]Перш.ДНЗ №1'!Q37+'[1]ДНЗ №10'!Q37+'[1]ДНЗ №8'!Q37+'[1]ДНЗ №6'!Q37+[1]Селезівка!Q37+'[1]ДНЗ №5'!Q37+'[1]ДНЗ №4'!Q37+'[1]ДНЗ №2'!Q37+'[1]ДНЗ №1'!Q40+[1]Бігунь!Q37</f>
        <v>0</v>
      </c>
      <c r="R37" s="12">
        <f>'[1]В.Фосня '!R70+[1]В.Чернігівка!R70+[1]В.Хайча!R70+'[1]Гладковичі '!R70+[1]Гошів!R70+[1]Лучанки!R70+[1]Листвин!R70+[1]Можари!R70+[1]Овруч1!R70+[1]Ігнатпіль!R70+[1]Прилуки!R70+[1]Черепин!R70+[1]Піщаниця!R37+[1]Покалів!R37+[1]Кирдани!R37+[1]Словечно!R37+[1]Тхорин!R37+[1]Шоломки!R37+'[1]Сл-Шоломк.'!R37+[1]Бондари!R37+[1]Велідники!R37+[1]Заріччя!R37+[1]Норинськ!R37+'[1]Перш.ДНЗ №2'!R37+'[1]Перш.ДНЗ №1'!R37+'[1]ДНЗ №10'!R37+'[1]ДНЗ №8'!R37+'[1]ДНЗ №6'!R37+[1]Селезівка!R37+'[1]ДНЗ №5'!R37+'[1]ДНЗ №4'!R37+'[1]ДНЗ №2'!R37+'[1]ДНЗ №1'!R40+[1]Бігунь!R37</f>
        <v>0</v>
      </c>
      <c r="S37" s="12">
        <f>'[1]В.Фосня '!S37+[1]В.Чернігівка!S37+[1]В.Хайча!S37+'[1]Гладковичі '!S37+[1]Гошів!S37+[1]Лучанки!S37+[1]Листвин!S37+[1]Можари!S37+[1]Овруч1!S37+[1]Ігнатпіль!S37+[1]Прилуки!S37+[1]Черепин!S37+[1]Піщаниця!S37+[1]Покалів!S37+[1]Кирдани!S37+[1]Словечно!S37+[1]Тхорин!S37+[1]Шоломки!S37+'[1]Сл-Шоломк.'!S37+[1]Бондари!S37+[1]Велідники!S37+[1]Заріччя!S37+[1]Норинськ!S37+'[1]Перш.ДНЗ №2'!S37+'[1]Перш.ДНЗ №1'!S37+'[1]ДНЗ №10'!S37+'[1]ДНЗ №8'!S37+'[1]ДНЗ №6'!S37+[1]Селезівка!S37+'[1]ДНЗ №5'!S37+'[1]ДНЗ №4'!S37+'[1]ДНЗ №2'!S37+'[1]ДНЗ №1'!S40+[1]Бігунь!S37</f>
        <v>0</v>
      </c>
      <c r="T37" s="12">
        <f>'[1]В.Фосня '!T37+[1]В.Чернігівка!T37+[1]В.Хайча!T37+'[1]Гладковичі '!T37+[1]Гошів!T37+[1]Лучанки!T37+[1]Листвин!T37+[1]Можари!T37+[1]Овруч1!T37+[1]Ігнатпіль!T37+[1]Прилуки!T37+[1]Черепин!T37+[1]Піщаниця!T37+[1]Покалів!T37+[1]Кирдани!T37+[1]Словечно!T37+[1]Тхорин!T37+[1]Шоломки!T37+'[1]Сл-Шоломк.'!T37+[1]Бондари!T37+[1]Велідники!T37+[1]Заріччя!T37+[1]Норинськ!T37+'[1]Перш.ДНЗ №2'!T37+'[1]Перш.ДНЗ №1'!T37+'[1]ДНЗ №10'!T37+'[1]ДНЗ №8'!T37+'[1]ДНЗ №6'!T37+[1]Селезівка!T37+'[1]ДНЗ №5'!T37+'[1]ДНЗ №4'!T37+'[1]ДНЗ №2'!T37+'[1]ДНЗ №1'!T40+[1]Бігунь!T37</f>
        <v>0</v>
      </c>
      <c r="U37" s="12">
        <f>'[1]В.Фосня '!U37+[1]В.Чернігівка!U37+[1]В.Хайча!U37+'[1]Гладковичі '!U37+[1]Гошів!U37+[1]Лучанки!U37+[1]Листвин!U37+[1]Можари!U37+[1]Овруч1!U37+[1]Ігнатпіль!U37+[1]Прилуки!U37+[1]Черепин!U37+[1]Піщаниця!U37+[1]Покалів!U37+[1]Кирдани!U37+[1]Словечно!U37+[1]Тхорин!U37+[1]Шоломки!U37+'[1]Сл-Шоломк.'!U37+[1]Бондари!U37+[1]Велідники!U37+[1]Заріччя!U37+[1]Норинськ!U37+'[1]Перш.ДНЗ №2'!U37+'[1]Перш.ДНЗ №1'!U37+'[1]ДНЗ №10'!U37+'[1]ДНЗ №8'!U37+'[1]ДНЗ №6'!U37+[1]Селезівка!U37+'[1]ДНЗ №5'!U37+'[1]ДНЗ №4'!U37+'[1]ДНЗ №2'!U37+'[1]ДНЗ №1'!U40+[1]Бігунь!U37</f>
        <v>0</v>
      </c>
      <c r="V37" s="12">
        <f>'[1]В.Фосня '!V37+[1]В.Чернігівка!V37+[1]В.Хайча!V37+'[1]Гладковичі '!V37+[1]Гошів!V37+[1]Лучанки!V37+[1]Листвин!V37+[1]Можари!V37+[1]Овруч1!V37+[1]Ігнатпіль!V37+[1]Прилуки!V37+[1]Черепин!V37+[1]Піщаниця!V37+[1]Покалів!V37+[1]Кирдани!V37+[1]Словечно!V37+[1]Тхорин!V37+[1]Шоломки!V37+'[1]Сл-Шоломк.'!V37+[1]Бондари!V37+[1]Велідники!V37+[1]Заріччя!V37+[1]Норинськ!V37+'[1]Перш.ДНЗ №2'!V37+'[1]Перш.ДНЗ №1'!V37+'[1]ДНЗ №10'!V37+'[1]ДНЗ №8'!V37+'[1]ДНЗ №6'!V37+[1]Селезівка!V37+'[1]ДНЗ №5'!V37+'[1]ДНЗ №4'!V37+'[1]ДНЗ №2'!V37+'[1]ДНЗ №1'!V40+[1]Бігунь!V37</f>
        <v>0</v>
      </c>
      <c r="W37" s="12">
        <f>'[1]В.Фосня '!W37+[1]В.Чернігівка!W37+[1]В.Хайча!W37+'[1]Гладковичі '!W37+[1]Гошів!W37+[1]Лучанки!W37+[1]Листвин!W37+[1]Можари!W37+[1]Овруч1!W37+[1]Ігнатпіль!W37+[1]Прилуки!W37+[1]Черепин!W37+[1]Піщаниця!W37+[1]Покалів!W37+[1]Кирдани!W37+[1]Словечно!W37+[1]Тхорин!W37+[1]Шоломки!W37+'[1]Сл-Шоломк.'!W37+[1]Бондари!W37+[1]Велідники!W37+[1]Заріччя!W37+[1]Норинськ!W37+'[1]Перш.ДНЗ №2'!W37+'[1]Перш.ДНЗ №1'!W37+'[1]ДНЗ №10'!W37+'[1]ДНЗ №8'!W37+'[1]ДНЗ №6'!W37+[1]Селезівка!W37+'[1]ДНЗ №5'!W37+'[1]ДНЗ №4'!W37+'[1]ДНЗ №2'!W37+'[1]ДНЗ №1'!W40+[1]Бігунь!W37</f>
        <v>0</v>
      </c>
      <c r="X37" s="12">
        <f>'[1]В.Фосня '!X37+[1]В.Чернігівка!X37+[1]В.Хайча!X37+'[1]Гладковичі '!X37+[1]Гошів!X37+[1]Лучанки!X37+[1]Листвин!X37+[1]Можари!X37+[1]Овруч1!X37+[1]Ігнатпіль!X37+[1]Прилуки!X37+[1]Черепин!X37+[1]Піщаниця!X37+[1]Покалів!X37+[1]Кирдани!X37+[1]Словечно!X37+[1]Тхорин!X37+[1]Шоломки!X37+'[1]Сл-Шоломк.'!X37+[1]Бондари!X37+[1]Велідники!X37+[1]Заріччя!X37+[1]Норинськ!X37+'[1]Перш.ДНЗ №2'!X37+'[1]Перш.ДНЗ №1'!X37+'[1]ДНЗ №10'!X37+'[1]ДНЗ №8'!X37+'[1]ДНЗ №6'!X37+[1]Селезівка!X37+'[1]ДНЗ №5'!X37+'[1]ДНЗ №4'!X37+'[1]ДНЗ №2'!X37+'[1]ДНЗ №1'!X40+[1]Бігунь!X37</f>
        <v>0</v>
      </c>
      <c r="Y37" s="12">
        <f>'[1]В.Фосня '!Y37+[1]В.Чернігівка!Y37+[1]В.Хайча!Y37+'[1]Гладковичі '!Y37+[1]Гошів!Y37+[1]Лучанки!Y37+[1]Листвин!Y37+[1]Можари!Y37+[1]Овруч1!Y37+[1]Ігнатпіль!Y37+[1]Прилуки!Y37+[1]Черепин!Y37+[1]Піщаниця!Y37+[1]Покалів!Y37+[1]Кирдани!Y37+[1]Словечно!Y37+[1]Тхорин!Y37+[1]Шоломки!Y37+'[1]Сл-Шоломк.'!Y37+[1]Бондари!Y37+[1]Велідники!Y37+[1]Заріччя!Y37+[1]Норинськ!Y37+'[1]Перш.ДНЗ №2'!Y37+'[1]Перш.ДНЗ №1'!Y37+'[1]ДНЗ №10'!Y37+'[1]ДНЗ №8'!Y37+'[1]ДНЗ №6'!Y37+[1]Селезівка!Y37+'[1]ДНЗ №5'!Y37+'[1]ДНЗ №4'!Y37+'[1]ДНЗ №2'!Y37+'[1]ДНЗ №1'!Y40+[1]Бігунь!Y37</f>
        <v>0</v>
      </c>
      <c r="Z37" s="12">
        <f>'[1]В.Фосня '!Z37+[1]В.Чернігівка!Z37+[1]В.Хайча!Z37+'[1]Гладковичі '!Z37+[1]Гошів!Z37+[1]Лучанки!Z37+[1]Листвин!Z37+[1]Можари!Z37+[1]Овруч1!Z37+[1]Ігнатпіль!Z37+[1]Прилуки!Z37+[1]Черепин!Z37+[1]Піщаниця!Z37+[1]Покалів!Z37+[1]Кирдани!Z37+[1]Словечно!Z37+[1]Тхорин!Z37+[1]Шоломки!Z37+'[1]Сл-Шоломк.'!Z37+[1]Бондари!Z37+[1]Велідники!Z37+[1]Заріччя!Z37+[1]Норинськ!Z37+'[1]Перш.ДНЗ №2'!Z37+'[1]Перш.ДНЗ №1'!Z37+'[1]ДНЗ №10'!Z37+'[1]ДНЗ №8'!Z37+'[1]ДНЗ №6'!Z37+[1]Селезівка!Z37+'[1]ДНЗ №5'!Z37+'[1]ДНЗ №4'!Z37+'[1]ДНЗ №2'!Z37+'[1]ДНЗ №1'!Z37+[1]Бігунь!Z37</f>
        <v>0</v>
      </c>
      <c r="AA37" s="12">
        <f>'[1]В.Фосня '!AA37+[1]В.Чернігівка!AA37+[1]В.Хайча!AA37+'[1]Гладковичі '!AA37+[1]Гошів!AA37+[1]Лучанки!AA37+[1]Листвин!AA37+[1]Можари!AA37+[1]Овруч1!AA37+[1]Ігнатпіль!AA37+[1]Прилуки!AA37+[1]Черепин!AA37+[1]Піщаниця!AA37+[1]Покалів!AA37+[1]Кирдани!AA37+[1]Словечно!AA37+[1]Тхорин!AA37+[1]Шоломки!AA37+'[1]Сл-Шоломк.'!AA37+[1]Бондари!AA37+[1]Велідники!AA37+[1]Заріччя!AA37+[1]Норинськ!AA37+'[1]Перш.ДНЗ №2'!AA37+'[1]Перш.ДНЗ №1'!AA37+'[1]ДНЗ №10'!AA37+'[1]ДНЗ №8'!AA37+'[1]ДНЗ №6'!AA37+[1]Селезівка!AA37+'[1]ДНЗ №5'!AA37+'[1]ДНЗ №4'!AA37+'[1]ДНЗ №2'!AA37+'[1]ДНЗ №1'!AA40+[1]Бігунь!AA37</f>
        <v>0</v>
      </c>
      <c r="AB37" s="12">
        <f>'[1]В.Фосня '!AB37+[1]В.Чернігівка!AB37+[1]В.Хайча!AB37+'[1]Гладковичі '!AB37+[1]Гошів!AB37+[1]Лучанки!AB37+[1]Листвин!AB37+[1]Можари!AB37+[1]Овруч1!AB37+[1]Ігнатпіль!AB37+[1]Прилуки!AB37+[1]Черепин!AB37+[1]Піщаниця!AB37+[1]Покалів!AB37+[1]Кирдани!AB37+[1]Словечно!AB37+[1]Тхорин!AB37+[1]Шоломки!AB37+'[1]Сл-Шоломк.'!AB37+[1]Бондари!AB37+[1]Велідники!AB37+[1]Заріччя!AB37+[1]Норинськ!AB37+'[1]Перш.ДНЗ №2'!AB37+'[1]Перш.ДНЗ №1'!AB37+'[1]ДНЗ №10'!AB37+'[1]ДНЗ №8'!AB37+'[1]ДНЗ №6'!AB37+[1]Селезівка!AB37+'[1]ДНЗ №5'!AB37+'[1]ДНЗ №4'!AB37+'[1]ДНЗ №2'!AB37+'[1]ДНЗ №1'!AB40+[1]Бігунь!AB37</f>
        <v>0</v>
      </c>
      <c r="AC37" s="12">
        <f>'[1]В.Фосня '!AC37+[1]В.Чернігівка!AC37+[1]В.Хайча!AC37+'[1]Гладковичі '!AC37+[1]Гошів!AC37+[1]Лучанки!AC37+[1]Листвин!AC37+[1]Можари!AC37+[1]Овруч1!AC37+[1]Ігнатпіль!AC37+[1]Прилуки!AC37+[1]Черепин!AC37+[1]Піщаниця!AC37+[1]Покалів!AC37+[1]Кирдани!AC37+[1]Словечно!AC37+[1]Тхорин!AC37+[1]Шоломки!AC37+'[1]Сл-Шоломк.'!AC37+[1]Бондари!AC37+[1]Велідники!AC37+[1]Заріччя!AC37+[1]Норинськ!AC37+'[1]Перш.ДНЗ №2'!AC37+'[1]Перш.ДНЗ №1'!AC37+'[1]ДНЗ №10'!AC37+'[1]ДНЗ №8'!AC37+'[1]ДНЗ №6'!AC37+[1]Селезівка!AC37+'[1]ДНЗ №5'!AC37+'[1]ДНЗ №4'!AC37+'[1]ДНЗ №2'!AC37+'[1]ДНЗ №1'!AC40+[1]Бігунь!AC37</f>
        <v>0</v>
      </c>
      <c r="AD37" s="12"/>
      <c r="AE37" s="12"/>
    </row>
    <row r="38" spans="1:31" x14ac:dyDescent="0.25">
      <c r="A38" s="34"/>
      <c r="B38" s="8" t="s">
        <v>68</v>
      </c>
      <c r="C38" s="9"/>
      <c r="D38" s="8"/>
      <c r="E38" s="10"/>
      <c r="F38" s="11"/>
      <c r="G38" s="11"/>
      <c r="H38" s="11"/>
      <c r="I38" s="14"/>
      <c r="J38" s="14"/>
      <c r="K38" s="11"/>
      <c r="L38" s="11"/>
      <c r="M38" s="11"/>
      <c r="N38" s="12"/>
      <c r="O38" s="12">
        <f>'[1]В.Фосня '!O71+[1]В.Чернігівка!O71+[1]В.Хайча!O71+'[1]Гладковичі '!O71+[1]Гошів!O71+[1]Лучанки!O71+[1]Листвин!O71+[1]Можари!O71+[1]Овруч1!O71+[1]Ігнатпіль!O71+[1]Прилуки!O71+[1]Черепин!O71+[1]Піщаниця!O38+[1]Покалів!O38+[1]Кирдани!O38+[1]Словечно!O38+[1]Тхорин!O38+[1]Шоломки!O38+'[1]Сл-Шоломк.'!O38+[1]Бондари!O38+[1]Велідники!O38+[1]Заріччя!O38+[1]Норинськ!O38+'[1]Перш.ДНЗ №2'!O38+'[1]Перш.ДНЗ №1'!O38+'[1]ДНЗ №10'!O38+'[1]ДНЗ №8'!O38+'[1]ДНЗ №6'!O38+[1]Селезівка!O38+'[1]ДНЗ №5'!O38+'[1]ДНЗ №4'!O38+'[1]ДНЗ №2'!O38+'[1]ДНЗ №1'!O41+[1]Бігунь!O38</f>
        <v>0</v>
      </c>
      <c r="P38" s="12">
        <v>1714</v>
      </c>
      <c r="Q38" s="12">
        <f>'[1]В.Фосня '!Q71+[1]В.Чернігівка!Q71+[1]В.Хайча!Q71+'[1]Гладковичі '!Q71+[1]Гошів!Q71+[1]Лучанки!Q71+[1]Листвин!Q71+[1]Можари!Q71+[1]Овруч1!Q71+[1]Ігнатпіль!Q71+[1]Прилуки!Q71+[1]Черепин!Q71+[1]Піщаниця!Q38+[1]Покалів!Q38+[1]Кирдани!Q38+[1]Словечно!Q38+[1]Тхорин!Q38+[1]Шоломки!Q38+'[1]Сл-Шоломк.'!Q38+[1]Бондари!Q38+[1]Велідники!Q38+[1]Заріччя!Q38+[1]Норинськ!Q38+'[1]Перш.ДНЗ №2'!Q38+'[1]Перш.ДНЗ №1'!Q38+'[1]ДНЗ №10'!Q38+'[1]ДНЗ №8'!Q38+'[1]ДНЗ №6'!Q38+[1]Селезівка!Q38+'[1]ДНЗ №5'!Q38+'[1]ДНЗ №4'!Q38+'[1]ДНЗ №2'!Q38+'[1]ДНЗ №1'!Q41+[1]Бігунь!Q38</f>
        <v>15520</v>
      </c>
      <c r="R38" s="12">
        <f>'[1]В.Фосня '!R71+[1]В.Чернігівка!R71+[1]В.Хайча!R71+'[1]Гладковичі '!R71+[1]Гошів!R71+[1]Лучанки!R71+[1]Листвин!R71+[1]Можари!R71+[1]Овруч1!R71+[1]Ігнатпіль!R71+[1]Прилуки!R71+[1]Черепин!R71+[1]Піщаниця!R38+[1]Покалів!R38+[1]Кирдани!R38+[1]Словечно!R38+[1]Тхорин!R38+[1]Шоломки!R38+'[1]Сл-Шоломк.'!R38+[1]Бондари!R38+[1]Велідники!R38+[1]Заріччя!R38+[1]Норинськ!R38+'[1]Перш.ДНЗ №2'!R38+'[1]Перш.ДНЗ №1'!R38+'[1]ДНЗ №10'!R38+'[1]ДНЗ №8'!R38+'[1]ДНЗ №6'!R38+[1]Селезівка!R38+'[1]ДНЗ №5'!R38+'[1]ДНЗ №4'!R38+'[1]ДНЗ №2'!R38+'[1]ДНЗ №1'!R41+[1]Бігунь!R38</f>
        <v>9360</v>
      </c>
      <c r="S38" s="12">
        <f>'[1]В.Фосня '!S38+[1]В.Чернігівка!S38+[1]В.Хайча!S38+'[1]Гладковичі '!S38+[1]Гошів!S38+[1]Лучанки!S38+[1]Листвин!S38+[1]Можари!S38+[1]Овруч1!S38+[1]Ігнатпіль!S38+[1]Прилуки!S38+[1]Черепин!S38+[1]Піщаниця!S38+[1]Покалів!S38+[1]Кирдани!S38+[1]Словечно!S38+[1]Тхорин!S38+[1]Шоломки!S38+'[1]Сл-Шоломк.'!S38+[1]Бондари!S38+[1]Велідники!S38+[1]Заріччя!S38+[1]Норинськ!S38+'[1]Перш.ДНЗ №2'!S38+'[1]Перш.ДНЗ №1'!S38+'[1]ДНЗ №10'!S38+'[1]ДНЗ №8'!S38+'[1]ДНЗ №6'!S38+[1]Селезівка!S38+'[1]ДНЗ №5'!S38+'[1]ДНЗ №4'!S38+'[1]ДНЗ №2'!S38+'[1]ДНЗ №1'!S41+[1]Бігунь!S38</f>
        <v>0</v>
      </c>
      <c r="T38" s="12">
        <f>'[1]В.Фосня '!T38+[1]В.Чернігівка!T38+[1]В.Хайча!T38+'[1]Гладковичі '!T38+[1]Гошів!T38+[1]Лучанки!T38+[1]Листвин!T38+[1]Можари!T38+[1]Овруч1!T38+[1]Ігнатпіль!T38+[1]Прилуки!T38+[1]Черепин!T38+[1]Піщаниця!T38+[1]Покалів!T38+[1]Кирдани!T38+[1]Словечно!T38+[1]Тхорин!T38+[1]Шоломки!T38+'[1]Сл-Шоломк.'!T38+[1]Бондари!T38+[1]Велідники!T38+[1]Заріччя!T38+[1]Норинськ!T38+'[1]Перш.ДНЗ №2'!T38+'[1]Перш.ДНЗ №1'!T38+'[1]ДНЗ №10'!T38+'[1]ДНЗ №8'!T38+'[1]ДНЗ №6'!T38+[1]Селезівка!T38+'[1]ДНЗ №5'!T38+'[1]ДНЗ №4'!T38+'[1]ДНЗ №2'!T38+'[1]ДНЗ №1'!T41+[1]Бігунь!T38</f>
        <v>0</v>
      </c>
      <c r="U38" s="12">
        <f>'[1]В.Фосня '!U38+[1]В.Чернігівка!U38+[1]В.Хайча!U38+'[1]Гладковичі '!U38+[1]Гошів!U38+[1]Лучанки!U38+[1]Листвин!U38+[1]Можари!U38+[1]Овруч1!U38+[1]Ігнатпіль!U38+[1]Прилуки!U38+[1]Черепин!U38+[1]Піщаниця!U38+[1]Покалів!U38+[1]Кирдани!U38+[1]Словечно!U38+[1]Тхорин!U38+[1]Шоломки!U38+'[1]Сл-Шоломк.'!U38+[1]Бондари!U38+[1]Велідники!U38+[1]Заріччя!U38+[1]Норинськ!U38+'[1]Перш.ДНЗ №2'!U38+'[1]Перш.ДНЗ №1'!U38+'[1]ДНЗ №10'!U38+'[1]ДНЗ №8'!U38+'[1]ДНЗ №6'!U38+[1]Селезівка!U38+'[1]ДНЗ №5'!U38+'[1]ДНЗ №4'!U38+'[1]ДНЗ №2'!U38+'[1]ДНЗ №1'!U41+[1]Бігунь!U38</f>
        <v>0</v>
      </c>
      <c r="V38" s="12">
        <f>'[1]В.Фосня '!V38+[1]В.Чернігівка!V38+[1]В.Хайча!V38+'[1]Гладковичі '!V38+[1]Гошів!V38+[1]Лучанки!V38+[1]Листвин!V38+[1]Можари!V38+[1]Овруч1!V38+[1]Ігнатпіль!V38+[1]Прилуки!V38+[1]Черепин!V38+[1]Піщаниця!V38+[1]Покалів!V38+[1]Кирдани!V38+[1]Словечно!V38+[1]Тхорин!V38+[1]Шоломки!V38+'[1]Сл-Шоломк.'!V38+[1]Бондари!V38+[1]Велідники!V38+[1]Заріччя!V38+[1]Норинськ!V38+'[1]Перш.ДНЗ №2'!V38+'[1]Перш.ДНЗ №1'!V38+'[1]ДНЗ №10'!V38+'[1]ДНЗ №8'!V38+'[1]ДНЗ №6'!V38+[1]Селезівка!V38+'[1]ДНЗ №5'!V38+'[1]ДНЗ №4'!V38+'[1]ДНЗ №2'!V38+'[1]ДНЗ №1'!V41+[1]Бігунь!V38</f>
        <v>0</v>
      </c>
      <c r="W38" s="12">
        <f>'[1]В.Фосня '!W38+[1]В.Чернігівка!W38+[1]В.Хайча!W38+'[1]Гладковичі '!W38+[1]Гошів!W38+[1]Лучанки!W38+[1]Листвин!W38+[1]Можари!W38+[1]Овруч1!W38+[1]Ігнатпіль!W38+[1]Прилуки!W38+[1]Черепин!W38+[1]Піщаниця!W38+[1]Покалів!W38+[1]Кирдани!W38+[1]Словечно!W38+[1]Тхорин!W38+[1]Шоломки!W38+'[1]Сл-Шоломк.'!W38+[1]Бондари!W38+[1]Велідники!W38+[1]Заріччя!W38+[1]Норинськ!W38+'[1]Перш.ДНЗ №2'!W38+'[1]Перш.ДНЗ №1'!W38+'[1]ДНЗ №10'!W38+'[1]ДНЗ №8'!W38+'[1]ДНЗ №6'!W38+[1]Селезівка!W38+'[1]ДНЗ №5'!W38+'[1]ДНЗ №4'!W38+'[1]ДНЗ №2'!W38+'[1]ДНЗ №1'!W41+[1]Бігунь!W38</f>
        <v>0</v>
      </c>
      <c r="X38" s="12">
        <f>'[1]В.Фосня '!X38+[1]В.Чернігівка!X38+[1]В.Хайча!X38+'[1]Гладковичі '!X38+[1]Гошів!X38+[1]Лучанки!X38+[1]Листвин!X38+[1]Можари!X38+[1]Овруч1!X38+[1]Ігнатпіль!X38+[1]Прилуки!X38+[1]Черепин!X38+[1]Піщаниця!X38+[1]Покалів!X38+[1]Кирдани!X38+[1]Словечно!X38+[1]Тхорин!X38+[1]Шоломки!X38+'[1]Сл-Шоломк.'!X38+[1]Бондари!X38+[1]Велідники!X38+[1]Заріччя!X38+[1]Норинськ!X38+'[1]Перш.ДНЗ №2'!X38+'[1]Перш.ДНЗ №1'!X38+'[1]ДНЗ №10'!X38+'[1]ДНЗ №8'!X38+'[1]ДНЗ №6'!X38+[1]Селезівка!X38+'[1]ДНЗ №5'!X38+'[1]ДНЗ №4'!X38+'[1]ДНЗ №2'!X38+'[1]ДНЗ №1'!X41+[1]Бігунь!X38</f>
        <v>0</v>
      </c>
      <c r="Y38" s="12">
        <f>'[1]В.Фосня '!Y38+[1]В.Чернігівка!Y38+[1]В.Хайча!Y38+'[1]Гладковичі '!Y38+[1]Гошів!Y38+[1]Лучанки!Y38+[1]Листвин!Y38+[1]Можари!Y38+[1]Овруч1!Y38+[1]Ігнатпіль!Y38+[1]Прилуки!Y38+[1]Черепин!Y38+[1]Піщаниця!Y38+[1]Покалів!Y38+[1]Кирдани!Y38+[1]Словечно!Y38+[1]Тхорин!Y38+[1]Шоломки!Y38+'[1]Сл-Шоломк.'!Y38+[1]Бондари!Y38+[1]Велідники!Y38+[1]Заріччя!Y38+[1]Норинськ!Y38+'[1]Перш.ДНЗ №2'!Y38+'[1]Перш.ДНЗ №1'!Y38+'[1]ДНЗ №10'!Y38+'[1]ДНЗ №8'!Y38+'[1]ДНЗ №6'!Y38+[1]Селезівка!Y38+'[1]ДНЗ №5'!Y38+'[1]ДНЗ №4'!Y38+'[1]ДНЗ №2'!Y38+'[1]ДНЗ №1'!Y41+[1]Бігунь!Y38</f>
        <v>0</v>
      </c>
      <c r="Z38" s="12">
        <f>'[1]В.Фосня '!Z38+[1]В.Чернігівка!Z38+[1]В.Хайча!Z38+'[1]Гладковичі '!Z38+[1]Гошів!Z38+[1]Лучанки!Z38+[1]Листвин!Z38+[1]Можари!Z38+[1]Овруч1!Z38+[1]Ігнатпіль!Z38+[1]Прилуки!Z38+[1]Черепин!Z38+[1]Піщаниця!Z38+[1]Покалів!Z38+[1]Кирдани!Z38+[1]Словечно!Z38+[1]Тхорин!Z38+[1]Шоломки!Z38+'[1]Сл-Шоломк.'!Z38+[1]Бондари!Z38+[1]Велідники!Z38+[1]Заріччя!Z38+[1]Норинськ!Z38+'[1]Перш.ДНЗ №2'!Z38+'[1]Перш.ДНЗ №1'!Z38+'[1]ДНЗ №10'!Z38+'[1]ДНЗ №8'!Z38+'[1]ДНЗ №6'!Z38+[1]Селезівка!Z38+'[1]ДНЗ №5'!Z38+'[1]ДНЗ №4'!Z38+'[1]ДНЗ №2'!Z38+'[1]ДНЗ №1'!Z38+[1]Бігунь!Z38</f>
        <v>0</v>
      </c>
      <c r="AA38" s="12">
        <f>'[1]В.Фосня '!AA38+[1]В.Чернігівка!AA38+[1]В.Хайча!AA38+'[1]Гладковичі '!AA38+[1]Гошів!AA38+[1]Лучанки!AA38+[1]Листвин!AA38+[1]Можари!AA38+[1]Овруч1!AA38+[1]Ігнатпіль!AA38+[1]Прилуки!AA38+[1]Черепин!AA38+[1]Піщаниця!AA38+[1]Покалів!AA38+[1]Кирдани!AA38+[1]Словечно!AA38+[1]Тхорин!AA38+[1]Шоломки!AA38+'[1]Сл-Шоломк.'!AA38+[1]Бондари!AA38+[1]Велідники!AA38+[1]Заріччя!AA38+[1]Норинськ!AA38+'[1]Перш.ДНЗ №2'!AA38+'[1]Перш.ДНЗ №1'!AA38+'[1]ДНЗ №10'!AA38+'[1]ДНЗ №8'!AA38+'[1]ДНЗ №6'!AA38+[1]Селезівка!AA38+'[1]ДНЗ №5'!AA38+'[1]ДНЗ №4'!AA38+'[1]ДНЗ №2'!AA38+'[1]ДНЗ №1'!AA41+[1]Бігунь!AA38</f>
        <v>0</v>
      </c>
      <c r="AB38" s="12">
        <f>'[1]В.Фосня '!AB38+[1]В.Чернігівка!AB38+[1]В.Хайча!AB38+'[1]Гладковичі '!AB38+[1]Гошів!AB38+[1]Лучанки!AB38+[1]Листвин!AB38+[1]Можари!AB38+[1]Овруч1!AB38+[1]Ігнатпіль!AB38+[1]Прилуки!AB38+[1]Черепин!AB38+[1]Піщаниця!AB38+[1]Покалів!AB38+[1]Кирдани!AB38+[1]Словечно!AB38+[1]Тхорин!AB38+[1]Шоломки!AB38+'[1]Сл-Шоломк.'!AB38+[1]Бондари!AB38+[1]Велідники!AB38+[1]Заріччя!AB38+[1]Норинськ!AB38+'[1]Перш.ДНЗ №2'!AB38+'[1]Перш.ДНЗ №1'!AB38+'[1]ДНЗ №10'!AB38+'[1]ДНЗ №8'!AB38+'[1]ДНЗ №6'!AB38+[1]Селезівка!AB38+'[1]ДНЗ №5'!AB38+'[1]ДНЗ №4'!AB38+'[1]ДНЗ №2'!AB38+'[1]ДНЗ №1'!AB41+[1]Бігунь!AB38</f>
        <v>0</v>
      </c>
      <c r="AC38" s="12">
        <f>'[1]В.Фосня '!AC38+[1]В.Чернігівка!AC38+[1]В.Хайча!AC38+'[1]Гладковичі '!AC38+[1]Гошів!AC38+[1]Лучанки!AC38+[1]Листвин!AC38+[1]Можари!AC38+[1]Овруч1!AC38+[1]Ігнатпіль!AC38+[1]Прилуки!AC38+[1]Черепин!AC38+[1]Піщаниця!AC38+[1]Покалів!AC38+[1]Кирдани!AC38+[1]Словечно!AC38+[1]Тхорин!AC38+[1]Шоломки!AC38+'[1]Сл-Шоломк.'!AC38+[1]Бондари!AC38+[1]Велідники!AC38+[1]Заріччя!AC38+[1]Норинськ!AC38+'[1]Перш.ДНЗ №2'!AC38+'[1]Перш.ДНЗ №1'!AC38+'[1]ДНЗ №10'!AC38+'[1]ДНЗ №8'!AC38+'[1]ДНЗ №6'!AC38+[1]Селезівка!AC38+'[1]ДНЗ №5'!AC38+'[1]ДНЗ №4'!AC38+'[1]ДНЗ №2'!AC38+'[1]ДНЗ №1'!AC41+[1]Бігунь!AC38</f>
        <v>9232</v>
      </c>
      <c r="AD38" s="12"/>
      <c r="AE38" s="12"/>
    </row>
    <row r="39" spans="1:31" x14ac:dyDescent="0.25">
      <c r="A39" s="34"/>
      <c r="B39" s="8" t="s">
        <v>69</v>
      </c>
      <c r="C39" s="9"/>
      <c r="D39" s="8"/>
      <c r="E39" s="10"/>
      <c r="F39" s="11"/>
      <c r="G39" s="11"/>
      <c r="H39" s="11"/>
      <c r="I39" s="14"/>
      <c r="J39" s="14"/>
      <c r="K39" s="11"/>
      <c r="L39" s="11"/>
      <c r="M39" s="11"/>
      <c r="N39" s="12"/>
      <c r="O39" s="12">
        <f>'[1]В.Фосня '!O72+[1]В.Чернігівка!O72+[1]В.Хайча!O72+'[1]Гладковичі '!O72+[1]Гошів!O72+[1]Лучанки!O72+[1]Листвин!O72+[1]Можари!O72+[1]Овруч1!O72+[1]Ігнатпіль!O72+[1]Прилуки!O72+[1]Черепин!O72+[1]Піщаниця!O39+[1]Покалів!O39+[1]Кирдани!O39+[1]Словечно!O39+[1]Тхорин!O39+[1]Шоломки!O39+'[1]Сл-Шоломк.'!O39+[1]Бондари!O39+[1]Велідники!O39+[1]Заріччя!O39+[1]Норинськ!O39+'[1]Перш.ДНЗ №2'!O39+'[1]Перш.ДНЗ №1'!O39+'[1]ДНЗ №10'!O39+'[1]ДНЗ №8'!O39+'[1]ДНЗ №6'!O39+[1]Селезівка!O39+'[1]ДНЗ №5'!O39+'[1]ДНЗ №4'!O39+'[1]ДНЗ №2'!O39+'[1]ДНЗ №1'!O42+[1]Бігунь!O39</f>
        <v>0</v>
      </c>
      <c r="P39" s="12">
        <v>1825</v>
      </c>
      <c r="Q39" s="12">
        <f>'[1]В.Фосня '!Q72+[1]В.Чернігівка!Q72+[1]В.Хайча!Q72+'[1]Гладковичі '!Q72+[1]Гошів!Q72+[1]Лучанки!Q72+[1]Листвин!Q72+[1]Можари!Q72+[1]Овруч1!Q72+[1]Ігнатпіль!Q72+[1]Прилуки!Q72+[1]Черепин!Q72+[1]Піщаниця!Q39+[1]Покалів!Q39+[1]Кирдани!Q39+[1]Словечно!Q39+[1]Тхорин!Q39+[1]Шоломки!Q39+'[1]Сл-Шоломк.'!Q39+[1]Бондари!Q39+[1]Велідники!Q39+[1]Заріччя!Q39+[1]Норинськ!Q39+'[1]Перш.ДНЗ №2'!Q39+'[1]Перш.ДНЗ №1'!Q39+'[1]ДНЗ №10'!Q39+'[1]ДНЗ №8'!Q39+'[1]ДНЗ №6'!Q39+[1]Селезівка!Q39+'[1]ДНЗ №5'!Q39+'[1]ДНЗ №4'!Q39+'[1]ДНЗ №2'!Q39+'[1]ДНЗ №1'!Q42+[1]Бігунь!Q39</f>
        <v>14558</v>
      </c>
      <c r="R39" s="12">
        <f>'[1]В.Фосня '!R72+[1]В.Чернігівка!R72+[1]В.Хайча!R72+'[1]Гладковичі '!R72+[1]Гошів!R72+[1]Лучанки!R72+[1]Листвин!R72+[1]Можари!R72+[1]Овруч1!R72+[1]Ігнатпіль!R72+[1]Прилуки!R72+[1]Черепин!R72+[1]Піщаниця!R39+[1]Покалів!R39+[1]Кирдани!R39+[1]Словечно!R39+[1]Тхорин!R39+[1]Шоломки!R39+'[1]Сл-Шоломк.'!R39+[1]Бондари!R39+[1]Велідники!R39+[1]Заріччя!R39+[1]Норинськ!R39+'[1]Перш.ДНЗ №2'!R39+'[1]Перш.ДНЗ №1'!R39+'[1]ДНЗ №10'!R39+'[1]ДНЗ №8'!R39+'[1]ДНЗ №6'!R39+[1]Селезівка!R39+'[1]ДНЗ №5'!R39+'[1]ДНЗ №4'!R39+'[1]ДНЗ №2'!R39+'[1]ДНЗ №1'!R42+[1]Бігунь!R39</f>
        <v>14859</v>
      </c>
      <c r="S39" s="12">
        <f>'[1]В.Фосня '!S39+[1]В.Чернігівка!S39+[1]В.Хайча!S39+'[1]Гладковичі '!S39+[1]Гошів!S39+[1]Лучанки!S39+[1]Листвин!S39+[1]Можари!S39+[1]Овруч1!S39+[1]Ігнатпіль!S39+[1]Прилуки!S39+[1]Черепин!S39+[1]Піщаниця!S39+[1]Покалів!S39+[1]Кирдани!S39+[1]Словечно!S39+[1]Тхорин!S39+[1]Шоломки!S39+'[1]Сл-Шоломк.'!S39+[1]Бондари!S39+[1]Велідники!S39+[1]Заріччя!S39+[1]Норинськ!S39+'[1]Перш.ДНЗ №2'!S39+'[1]Перш.ДНЗ №1'!S39+'[1]ДНЗ №10'!S39+'[1]ДНЗ №8'!S39+'[1]ДНЗ №6'!S39+[1]Селезівка!S39+'[1]ДНЗ №5'!S39+'[1]ДНЗ №4'!S39+'[1]ДНЗ №2'!S39+'[1]ДНЗ №1'!S42+[1]Бігунь!S39</f>
        <v>0</v>
      </c>
      <c r="T39" s="12">
        <f>'[1]В.Фосня '!T39+[1]В.Чернігівка!T39+[1]В.Хайча!T39+'[1]Гладковичі '!T39+[1]Гошів!T39+[1]Лучанки!T39+[1]Листвин!T39+[1]Можари!T39+[1]Овруч1!T39+[1]Ігнатпіль!T39+[1]Прилуки!T39+[1]Черепин!T39+[1]Піщаниця!T39+[1]Покалів!T39+[1]Кирдани!T39+[1]Словечно!T39+[1]Тхорин!T39+[1]Шоломки!T39+'[1]Сл-Шоломк.'!T39+[1]Бондари!T39+[1]Велідники!T39+[1]Заріччя!T39+[1]Норинськ!T39+'[1]Перш.ДНЗ №2'!T39+'[1]Перш.ДНЗ №1'!T39+'[1]ДНЗ №10'!T39+'[1]ДНЗ №8'!T39+'[1]ДНЗ №6'!T39+[1]Селезівка!T39+'[1]ДНЗ №5'!T39+'[1]ДНЗ №4'!T39+'[1]ДНЗ №2'!T39+'[1]ДНЗ №1'!T42+[1]Бігунь!T39</f>
        <v>0</v>
      </c>
      <c r="U39" s="12">
        <f>'[1]В.Фосня '!U39+[1]В.Чернігівка!U39+[1]В.Хайча!U39+'[1]Гладковичі '!U39+[1]Гошів!U39+[1]Лучанки!U39+[1]Листвин!U39+[1]Можари!U39+[1]Овруч1!U39+[1]Ігнатпіль!U39+[1]Прилуки!U39+[1]Черепин!U39+[1]Піщаниця!U39+[1]Покалів!U39+[1]Кирдани!U39+[1]Словечно!U39+[1]Тхорин!U39+[1]Шоломки!U39+'[1]Сл-Шоломк.'!U39+[1]Бондари!U39+[1]Велідники!U39+[1]Заріччя!U39+[1]Норинськ!U39+'[1]Перш.ДНЗ №2'!U39+'[1]Перш.ДНЗ №1'!U39+'[1]ДНЗ №10'!U39+'[1]ДНЗ №8'!U39+'[1]ДНЗ №6'!U39+[1]Селезівка!U39+'[1]ДНЗ №5'!U39+'[1]ДНЗ №4'!U39+'[1]ДНЗ №2'!U39+'[1]ДНЗ №1'!U42+[1]Бігунь!U39</f>
        <v>0</v>
      </c>
      <c r="V39" s="12">
        <f>'[1]В.Фосня '!V39+[1]В.Чернігівка!V39+[1]В.Хайча!V39+'[1]Гладковичі '!V39+[1]Гошів!V39+[1]Лучанки!V39+[1]Листвин!V39+[1]Можари!V39+[1]Овруч1!V39+[1]Ігнатпіль!V39+[1]Прилуки!V39+[1]Черепин!V39+[1]Піщаниця!V39+[1]Покалів!V39+[1]Кирдани!V39+[1]Словечно!V39+[1]Тхорин!V39+[1]Шоломки!V39+'[1]Сл-Шоломк.'!V39+[1]Бондари!V39+[1]Велідники!V39+[1]Заріччя!V39+[1]Норинськ!V39+'[1]Перш.ДНЗ №2'!V39+'[1]Перш.ДНЗ №1'!V39+'[1]ДНЗ №10'!V39+'[1]ДНЗ №8'!V39+'[1]ДНЗ №6'!V39+[1]Селезівка!V39+'[1]ДНЗ №5'!V39+'[1]ДНЗ №4'!V39+'[1]ДНЗ №2'!V39+'[1]ДНЗ №1'!V42+[1]Бігунь!V39</f>
        <v>0</v>
      </c>
      <c r="W39" s="12">
        <f>'[1]В.Фосня '!W39+[1]В.Чернігівка!W39+[1]В.Хайча!W39+'[1]Гладковичі '!W39+[1]Гошів!W39+[1]Лучанки!W39+[1]Листвин!W39+[1]Можари!W39+[1]Овруч1!W39+[1]Ігнатпіль!W39+[1]Прилуки!W39+[1]Черепин!W39+[1]Піщаниця!W39+[1]Покалів!W39+[1]Кирдани!W39+[1]Словечно!W39+[1]Тхорин!W39+[1]Шоломки!W39+'[1]Сл-Шоломк.'!W39+[1]Бондари!W39+[1]Велідники!W39+[1]Заріччя!W39+[1]Норинськ!W39+'[1]Перш.ДНЗ №2'!W39+'[1]Перш.ДНЗ №1'!W39+'[1]ДНЗ №10'!W39+'[1]ДНЗ №8'!W39+'[1]ДНЗ №6'!W39+[1]Селезівка!W39+'[1]ДНЗ №5'!W39+'[1]ДНЗ №4'!W39+'[1]ДНЗ №2'!W39+'[1]ДНЗ №1'!W42+[1]Бігунь!W39</f>
        <v>0</v>
      </c>
      <c r="X39" s="12">
        <f>'[1]В.Фосня '!X39+[1]В.Чернігівка!X39+[1]В.Хайча!X39+'[1]Гладковичі '!X39+[1]Гошів!X39+[1]Лучанки!X39+[1]Листвин!X39+[1]Можари!X39+[1]Овруч1!X39+[1]Ігнатпіль!X39+[1]Прилуки!X39+[1]Черепин!X39+[1]Піщаниця!X39+[1]Покалів!X39+[1]Кирдани!X39+[1]Словечно!X39+[1]Тхорин!X39+[1]Шоломки!X39+'[1]Сл-Шоломк.'!X39+[1]Бондари!X39+[1]Велідники!X39+[1]Заріччя!X39+[1]Норинськ!X39+'[1]Перш.ДНЗ №2'!X39+'[1]Перш.ДНЗ №1'!X39+'[1]ДНЗ №10'!X39+'[1]ДНЗ №8'!X39+'[1]ДНЗ №6'!X39+[1]Селезівка!X39+'[1]ДНЗ №5'!X39+'[1]ДНЗ №4'!X39+'[1]ДНЗ №2'!X39+'[1]ДНЗ №1'!X42+[1]Бігунь!X39</f>
        <v>0</v>
      </c>
      <c r="Y39" s="12">
        <f>'[1]В.Фосня '!Y39+[1]В.Чернігівка!Y39+[1]В.Хайча!Y39+'[1]Гладковичі '!Y39+[1]Гошів!Y39+[1]Лучанки!Y39+[1]Листвин!Y39+[1]Можари!Y39+[1]Овруч1!Y39+[1]Ігнатпіль!Y39+[1]Прилуки!Y39+[1]Черепин!Y39+[1]Піщаниця!Y39+[1]Покалів!Y39+[1]Кирдани!Y39+[1]Словечно!Y39+[1]Тхорин!Y39+[1]Шоломки!Y39+'[1]Сл-Шоломк.'!Y39+[1]Бондари!Y39+[1]Велідники!Y39+[1]Заріччя!Y39+[1]Норинськ!Y39+'[1]Перш.ДНЗ №2'!Y39+'[1]Перш.ДНЗ №1'!Y39+'[1]ДНЗ №10'!Y39+'[1]ДНЗ №8'!Y39+'[1]ДНЗ №6'!Y39+[1]Селезівка!Y39+'[1]ДНЗ №5'!Y39+'[1]ДНЗ №4'!Y39+'[1]ДНЗ №2'!Y39+'[1]ДНЗ №1'!Y42+[1]Бігунь!Y39</f>
        <v>0</v>
      </c>
      <c r="Z39" s="12">
        <f>'[1]В.Фосня '!Z39+[1]В.Чернігівка!Z39+[1]В.Хайча!Z39+'[1]Гладковичі '!Z39+[1]Гошів!Z39+[1]Лучанки!Z39+[1]Листвин!Z39+[1]Можари!Z39+[1]Овруч1!Z39+[1]Ігнатпіль!Z39+[1]Прилуки!Z39+[1]Черепин!Z39+[1]Піщаниця!Z39+[1]Покалів!Z39+[1]Кирдани!Z39+[1]Словечно!Z39+[1]Тхорин!Z39+[1]Шоломки!Z39+'[1]Сл-Шоломк.'!Z39+[1]Бондари!Z39+[1]Велідники!Z39+[1]Заріччя!Z39+[1]Норинськ!Z39+'[1]Перш.ДНЗ №2'!Z39+'[1]Перш.ДНЗ №1'!Z39+'[1]ДНЗ №10'!Z39+'[1]ДНЗ №8'!Z39+'[1]ДНЗ №6'!Z39+[1]Селезівка!Z39+'[1]ДНЗ №5'!Z39+'[1]ДНЗ №4'!Z39+'[1]ДНЗ №2'!Z39+'[1]ДНЗ №1'!Z39+[1]Бігунь!Z39</f>
        <v>0</v>
      </c>
      <c r="AA39" s="12">
        <f>'[1]В.Фосня '!AA39+[1]В.Чернігівка!AA39+[1]В.Хайча!AA39+'[1]Гладковичі '!AA39+[1]Гошів!AA39+[1]Лучанки!AA39+[1]Листвин!AA39+[1]Можари!AA39+[1]Овруч1!AA39+[1]Ігнатпіль!AA39+[1]Прилуки!AA39+[1]Черепин!AA39+[1]Піщаниця!AA39+[1]Покалів!AA39+[1]Кирдани!AA39+[1]Словечно!AA39+[1]Тхорин!AA39+[1]Шоломки!AA39+'[1]Сл-Шоломк.'!AA39+[1]Бондари!AA39+[1]Велідники!AA39+[1]Заріччя!AA39+[1]Норинськ!AA39+'[1]Перш.ДНЗ №2'!AA39+'[1]Перш.ДНЗ №1'!AA39+'[1]ДНЗ №10'!AA39+'[1]ДНЗ №8'!AA39+'[1]ДНЗ №6'!AA39+[1]Селезівка!AA39+'[1]ДНЗ №5'!AA39+'[1]ДНЗ №4'!AA39+'[1]ДНЗ №2'!AA39+'[1]ДНЗ №1'!AA42+[1]Бігунь!AA39</f>
        <v>0</v>
      </c>
      <c r="AB39" s="12">
        <f>'[1]В.Фосня '!AB39+[1]В.Чернігівка!AB39+[1]В.Хайча!AB39+'[1]Гладковичі '!AB39+[1]Гошів!AB39+[1]Лучанки!AB39+[1]Листвин!AB39+[1]Можари!AB39+[1]Овруч1!AB39+[1]Ігнатпіль!AB39+[1]Прилуки!AB39+[1]Черепин!AB39+[1]Піщаниця!AB39+[1]Покалів!AB39+[1]Кирдани!AB39+[1]Словечно!AB39+[1]Тхорин!AB39+[1]Шоломки!AB39+'[1]Сл-Шоломк.'!AB39+[1]Бондари!AB39+[1]Велідники!AB39+[1]Заріччя!AB39+[1]Норинськ!AB39+'[1]Перш.ДНЗ №2'!AB39+'[1]Перш.ДНЗ №1'!AB39+'[1]ДНЗ №10'!AB39+'[1]ДНЗ №8'!AB39+'[1]ДНЗ №6'!AB39+[1]Селезівка!AB39+'[1]ДНЗ №5'!AB39+'[1]ДНЗ №4'!AB39+'[1]ДНЗ №2'!AB39+'[1]ДНЗ №1'!AB42+[1]Бігунь!AB39</f>
        <v>1049.5999999999999</v>
      </c>
      <c r="AC39" s="12">
        <f>'[1]В.Фосня '!AC39+[1]В.Чернігівка!AC39+[1]В.Хайча!AC39+'[1]Гладковичі '!AC39+[1]Гошів!AC39+[1]Лучанки!AC39+[1]Листвин!AC39+[1]Можари!AC39+[1]Овруч1!AC39+[1]Ігнатпіль!AC39+[1]Прилуки!AC39+[1]Черепин!AC39+[1]Піщаниця!AC39+[1]Покалів!AC39+[1]Кирдани!AC39+[1]Словечно!AC39+[1]Тхорин!AC39+[1]Шоломки!AC39+'[1]Сл-Шоломк.'!AC39+[1]Бондари!AC39+[1]Велідники!AC39+[1]Заріччя!AC39+[1]Норинськ!AC39+'[1]Перш.ДНЗ №2'!AC39+'[1]Перш.ДНЗ №1'!AC39+'[1]ДНЗ №10'!AC39+'[1]ДНЗ №8'!AC39+'[1]ДНЗ №6'!AC39+[1]Селезівка!AC39+'[1]ДНЗ №5'!AC39+'[1]ДНЗ №4'!AC39+'[1]ДНЗ №2'!AC39+'[1]ДНЗ №1'!AC42+[1]Бігунь!AC39</f>
        <v>17060.599999999999</v>
      </c>
      <c r="AD39" s="12"/>
      <c r="AE39" s="12"/>
    </row>
    <row r="40" spans="1:31" x14ac:dyDescent="0.25">
      <c r="A40" s="34"/>
      <c r="B40" s="8" t="s">
        <v>70</v>
      </c>
      <c r="C40" s="9"/>
      <c r="D40" s="8"/>
      <c r="E40" s="10"/>
      <c r="F40" s="11"/>
      <c r="G40" s="11"/>
      <c r="H40" s="11"/>
      <c r="I40" s="14"/>
      <c r="J40" s="14"/>
      <c r="K40" s="11"/>
      <c r="L40" s="11"/>
      <c r="M40" s="11"/>
      <c r="N40" s="12"/>
      <c r="O40" s="12">
        <f>'[1]В.Фосня '!O73+[1]В.Чернігівка!O73+[1]В.Хайча!O73+'[1]Гладковичі '!O73+[1]Гошів!O73+[1]Лучанки!O73+[1]Листвин!O73+[1]Можари!O73+[1]Овруч1!O73+[1]Ігнатпіль!O73+[1]Прилуки!O73+[1]Черепин!O73+[1]Піщаниця!O40+[1]Покалів!O40+[1]Кирдани!O40+[1]Словечно!O40+[1]Тхорин!O40+[1]Шоломки!O40+'[1]Сл-Шоломк.'!O40+[1]Бондари!O40+[1]Велідники!O40+[1]Заріччя!O40+[1]Норинськ!O40+'[1]Перш.ДНЗ №2'!O40+'[1]Перш.ДНЗ №1'!O40+'[1]ДНЗ №10'!O40+'[1]ДНЗ №8'!O40+'[1]ДНЗ №6'!O40+[1]Селезівка!O40+'[1]ДНЗ №5'!O40+'[1]ДНЗ №4'!O40+'[1]ДНЗ №2'!O40+'[1]ДНЗ №1'!O43+[1]Бігунь!O40</f>
        <v>0</v>
      </c>
      <c r="P40" s="12">
        <v>1925</v>
      </c>
      <c r="Q40" s="12">
        <f>'[1]В.Фосня '!Q73+[1]В.Чернігівка!Q73+[1]В.Хайча!Q73+'[1]Гладковичі '!Q73+[1]Гошів!Q73+[1]Лучанки!Q73+[1]Листвин!Q73+[1]Можари!Q73+[1]Овруч1!Q73+[1]Ігнатпіль!Q73+[1]Прилуки!Q73+[1]Черепин!Q73+[1]Піщаниця!Q40+[1]Покалів!Q40+[1]Кирдани!Q40+[1]Словечно!Q40+[1]Тхорин!Q40+[1]Шоломки!Q40+'[1]Сл-Шоломк.'!Q40+[1]Бондари!Q40+[1]Велідники!Q40+[1]Заріччя!Q40+[1]Норинськ!Q40+'[1]Перш.ДНЗ №2'!Q40+'[1]Перш.ДНЗ №1'!Q40+'[1]ДНЗ №10'!Q40+'[1]ДНЗ №8'!Q40+'[1]ДНЗ №6'!Q40+[1]Селезівка!Q40+'[1]ДНЗ №5'!Q40+'[1]ДНЗ №4'!Q40+'[1]ДНЗ №2'!Q40+'[1]ДНЗ №1'!Q43+[1]Бігунь!Q40</f>
        <v>2768</v>
      </c>
      <c r="R40" s="12">
        <f>'[1]В.Фосня '!R73+[1]В.Чернігівка!R73+[1]В.Хайча!R73+'[1]Гладковичі '!R73+[1]Гошів!R73+[1]Лучанки!R73+[1]Листвин!R73+[1]Можари!R73+[1]Овруч1!R73+[1]Ігнатпіль!R73+[1]Прилуки!R73+[1]Черепин!R73+[1]Піщаниця!R40+[1]Покалів!R40+[1]Кирдани!R40+[1]Словечно!R40+[1]Тхорин!R40+[1]Шоломки!R40+'[1]Сл-Шоломк.'!R40+[1]Бондари!R40+[1]Велідники!R40+[1]Заріччя!R40+[1]Норинськ!R40+'[1]Перш.ДНЗ №2'!R40+'[1]Перш.ДНЗ №1'!R40+'[1]ДНЗ №10'!R40+'[1]ДНЗ №8'!R40+'[1]ДНЗ №6'!R40+[1]Селезівка!R40+'[1]ДНЗ №5'!R40+'[1]ДНЗ №4'!R40+'[1]ДНЗ №2'!R40+'[1]ДНЗ №1'!R43+[1]Бігунь!R40</f>
        <v>2768</v>
      </c>
      <c r="S40" s="12">
        <f>'[1]В.Фосня '!S40+[1]В.Чернігівка!S40+[1]В.Хайча!S40+'[1]Гладковичі '!S40+[1]Гошів!S40+[1]Лучанки!S40+[1]Листвин!S40+[1]Можари!S40+[1]Овруч1!S40+[1]Ігнатпіль!S40+[1]Прилуки!S40+[1]Черепин!S40+[1]Піщаниця!S40+[1]Покалів!S40+[1]Кирдани!S40+[1]Словечно!S40+[1]Тхорин!S40+[1]Шоломки!S40+'[1]Сл-Шоломк.'!S40+[1]Бондари!S40+[1]Велідники!S40+[1]Заріччя!S40+[1]Норинськ!S40+'[1]Перш.ДНЗ №2'!S40+'[1]Перш.ДНЗ №1'!S40+'[1]ДНЗ №10'!S40+'[1]ДНЗ №8'!S40+'[1]ДНЗ №6'!S40+[1]Селезівка!S40+'[1]ДНЗ №5'!S40+'[1]ДНЗ №4'!S40+'[1]ДНЗ №2'!S40+'[1]ДНЗ №1'!S43+[1]Бігунь!S40</f>
        <v>0</v>
      </c>
      <c r="T40" s="12">
        <f>'[1]В.Фосня '!T40+[1]В.Чернігівка!T40+[1]В.Хайча!T40+'[1]Гладковичі '!T40+[1]Гошів!T40+[1]Лучанки!T40+[1]Листвин!T40+[1]Можари!T40+[1]Овруч1!T40+[1]Ігнатпіль!T40+[1]Прилуки!T40+[1]Черепин!T40+[1]Піщаниця!T40+[1]Покалів!T40+[1]Кирдани!T40+[1]Словечно!T40+[1]Тхорин!T40+[1]Шоломки!T40+'[1]Сл-Шоломк.'!T40+[1]Бондари!T40+[1]Велідники!T40+[1]Заріччя!T40+[1]Норинськ!T40+'[1]Перш.ДНЗ №2'!T40+'[1]Перш.ДНЗ №1'!T40+'[1]ДНЗ №10'!T40+'[1]ДНЗ №8'!T40+'[1]ДНЗ №6'!T40+[1]Селезівка!T40+'[1]ДНЗ №5'!T40+'[1]ДНЗ №4'!T40+'[1]ДНЗ №2'!T40+'[1]ДНЗ №1'!T43+[1]Бігунь!T40</f>
        <v>0</v>
      </c>
      <c r="U40" s="12">
        <f>'[1]В.Фосня '!U40+[1]В.Чернігівка!U40+[1]В.Хайча!U40+'[1]Гладковичі '!U40+[1]Гошів!U40+[1]Лучанки!U40+[1]Листвин!U40+[1]Можари!U40+[1]Овруч1!U40+[1]Ігнатпіль!U40+[1]Прилуки!U40+[1]Черепин!U40+[1]Піщаниця!U40+[1]Покалів!U40+[1]Кирдани!U40+[1]Словечно!U40+[1]Тхорин!U40+[1]Шоломки!U40+'[1]Сл-Шоломк.'!U40+[1]Бондари!U40+[1]Велідники!U40+[1]Заріччя!U40+[1]Норинськ!U40+'[1]Перш.ДНЗ №2'!U40+'[1]Перш.ДНЗ №1'!U40+'[1]ДНЗ №10'!U40+'[1]ДНЗ №8'!U40+'[1]ДНЗ №6'!U40+[1]Селезівка!U40+'[1]ДНЗ №5'!U40+'[1]ДНЗ №4'!U40+'[1]ДНЗ №2'!U40+'[1]ДНЗ №1'!U43+[1]Бігунь!U40</f>
        <v>0</v>
      </c>
      <c r="V40" s="12">
        <f>'[1]В.Фосня '!V40+[1]В.Чернігівка!V40+[1]В.Хайча!V40+'[1]Гладковичі '!V40+[1]Гошів!V40+[1]Лучанки!V40+[1]Листвин!V40+[1]Можари!V40+[1]Овруч1!V40+[1]Ігнатпіль!V40+[1]Прилуки!V40+[1]Черепин!V40+[1]Піщаниця!V40+[1]Покалів!V40+[1]Кирдани!V40+[1]Словечно!V40+[1]Тхорин!V40+[1]Шоломки!V40+'[1]Сл-Шоломк.'!V40+[1]Бондари!V40+[1]Велідники!V40+[1]Заріччя!V40+[1]Норинськ!V40+'[1]Перш.ДНЗ №2'!V40+'[1]Перш.ДНЗ №1'!V40+'[1]ДНЗ №10'!V40+'[1]ДНЗ №8'!V40+'[1]ДНЗ №6'!V40+[1]Селезівка!V40+'[1]ДНЗ №5'!V40+'[1]ДНЗ №4'!V40+'[1]ДНЗ №2'!V40+'[1]ДНЗ №1'!V43+[1]Бігунь!V40</f>
        <v>0</v>
      </c>
      <c r="W40" s="12">
        <f>'[1]В.Фосня '!W40+[1]В.Чернігівка!W40+[1]В.Хайча!W40+'[1]Гладковичі '!W40+[1]Гошів!W40+[1]Лучанки!W40+[1]Листвин!W40+[1]Можари!W40+[1]Овруч1!W40+[1]Ігнатпіль!W40+[1]Прилуки!W40+[1]Черепин!W40+[1]Піщаниця!W40+[1]Покалів!W40+[1]Кирдани!W40+[1]Словечно!W40+[1]Тхорин!W40+[1]Шоломки!W40+'[1]Сл-Шоломк.'!W40+[1]Бондари!W40+[1]Велідники!W40+[1]Заріччя!W40+[1]Норинськ!W40+'[1]Перш.ДНЗ №2'!W40+'[1]Перш.ДНЗ №1'!W40+'[1]ДНЗ №10'!W40+'[1]ДНЗ №8'!W40+'[1]ДНЗ №6'!W40+[1]Селезівка!W40+'[1]ДНЗ №5'!W40+'[1]ДНЗ №4'!W40+'[1]ДНЗ №2'!W40+'[1]ДНЗ №1'!W43+[1]Бігунь!W40</f>
        <v>0</v>
      </c>
      <c r="X40" s="12">
        <f>'[1]В.Фосня '!X40+[1]В.Чернігівка!X40+[1]В.Хайча!X40+'[1]Гладковичі '!X40+[1]Гошів!X40+[1]Лучанки!X40+[1]Листвин!X40+[1]Можари!X40+[1]Овруч1!X40+[1]Ігнатпіль!X40+[1]Прилуки!X40+[1]Черепин!X40+[1]Піщаниця!X40+[1]Покалів!X40+[1]Кирдани!X40+[1]Словечно!X40+[1]Тхорин!X40+[1]Шоломки!X40+'[1]Сл-Шоломк.'!X40+[1]Бондари!X40+[1]Велідники!X40+[1]Заріччя!X40+[1]Норинськ!X40+'[1]Перш.ДНЗ №2'!X40+'[1]Перш.ДНЗ №1'!X40+'[1]ДНЗ №10'!X40+'[1]ДНЗ №8'!X40+'[1]ДНЗ №6'!X40+[1]Селезівка!X40+'[1]ДНЗ №5'!X40+'[1]ДНЗ №4'!X40+'[1]ДНЗ №2'!X40+'[1]ДНЗ №1'!X43+[1]Бігунь!X40</f>
        <v>0</v>
      </c>
      <c r="Y40" s="12">
        <f>'[1]В.Фосня '!Y40+[1]В.Чернігівка!Y40+[1]В.Хайча!Y40+'[1]Гладковичі '!Y40+[1]Гошів!Y40+[1]Лучанки!Y40+[1]Листвин!Y40+[1]Можари!Y40+[1]Овруч1!Y40+[1]Ігнатпіль!Y40+[1]Прилуки!Y40+[1]Черепин!Y40+[1]Піщаниця!Y40+[1]Покалів!Y40+[1]Кирдани!Y40+[1]Словечно!Y40+[1]Тхорин!Y40+[1]Шоломки!Y40+'[1]Сл-Шоломк.'!Y40+[1]Бондари!Y40+[1]Велідники!Y40+[1]Заріччя!Y40+[1]Норинськ!Y40+'[1]Перш.ДНЗ №2'!Y40+'[1]Перш.ДНЗ №1'!Y40+'[1]ДНЗ №10'!Y40+'[1]ДНЗ №8'!Y40+'[1]ДНЗ №6'!Y40+[1]Селезівка!Y40+'[1]ДНЗ №5'!Y40+'[1]ДНЗ №4'!Y40+'[1]ДНЗ №2'!Y40+'[1]ДНЗ №1'!Y43+[1]Бігунь!Y40</f>
        <v>0</v>
      </c>
      <c r="Z40" s="12">
        <f>'[1]В.Фосня '!Z40+[1]В.Чернігівка!Z40+[1]В.Хайча!Z40+'[1]Гладковичі '!Z40+[1]Гошів!Z40+[1]Лучанки!Z40+[1]Листвин!Z40+[1]Можари!Z40+[1]Овруч1!Z40+[1]Ігнатпіль!Z40+[1]Прилуки!Z40+[1]Черепин!Z40+[1]Піщаниця!Z40+[1]Покалів!Z40+[1]Кирдани!Z40+[1]Словечно!Z40+[1]Тхорин!Z40+[1]Шоломки!Z40+'[1]Сл-Шоломк.'!Z40+[1]Бондари!Z40+[1]Велідники!Z40+[1]Заріччя!Z40+[1]Норинськ!Z40+'[1]Перш.ДНЗ №2'!Z40+'[1]Перш.ДНЗ №1'!Z40+'[1]ДНЗ №10'!Z40+'[1]ДНЗ №8'!Z40+'[1]ДНЗ №6'!Z40+[1]Селезівка!Z40+'[1]ДНЗ №5'!Z40+'[1]ДНЗ №4'!Z40+'[1]ДНЗ №2'!Z40+'[1]ДНЗ №1'!Z40+[1]Бігунь!Z40</f>
        <v>0</v>
      </c>
      <c r="AA40" s="12">
        <f>'[1]В.Фосня '!AA40+[1]В.Чернігівка!AA40+[1]В.Хайча!AA40+'[1]Гладковичі '!AA40+[1]Гошів!AA40+[1]Лучанки!AA40+[1]Листвин!AA40+[1]Можари!AA40+[1]Овруч1!AA40+[1]Ігнатпіль!AA40+[1]Прилуки!AA40+[1]Черепин!AA40+[1]Піщаниця!AA40+[1]Покалів!AA40+[1]Кирдани!AA40+[1]Словечно!AA40+[1]Тхорин!AA40+[1]Шоломки!AA40+'[1]Сл-Шоломк.'!AA40+[1]Бондари!AA40+[1]Велідники!AA40+[1]Заріччя!AA40+[1]Норинськ!AA40+'[1]Перш.ДНЗ №2'!AA40+'[1]Перш.ДНЗ №1'!AA40+'[1]ДНЗ №10'!AA40+'[1]ДНЗ №8'!AA40+'[1]ДНЗ №6'!AA40+[1]Селезівка!AA40+'[1]ДНЗ №5'!AA40+'[1]ДНЗ №4'!AA40+'[1]ДНЗ №2'!AA40+'[1]ДНЗ №1'!AA43+[1]Бігунь!AA40</f>
        <v>696.96</v>
      </c>
      <c r="AB40" s="12">
        <f>'[1]В.Фосня '!AB40+[1]В.Чернігівка!AB40+[1]В.Хайча!AB40+'[1]Гладковичі '!AB40+[1]Гошів!AB40+[1]Лучанки!AB40+[1]Листвин!AB40+[1]Можари!AB40+[1]Овруч1!AB40+[1]Ігнатпіль!AB40+[1]Прилуки!AB40+[1]Черепин!AB40+[1]Піщаниця!AB40+[1]Покалів!AB40+[1]Кирдани!AB40+[1]Словечно!AB40+[1]Тхорин!AB40+[1]Шоломки!AB40+'[1]Сл-Шоломк.'!AB40+[1]Бондари!AB40+[1]Велідники!AB40+[1]Заріччя!AB40+[1]Норинськ!AB40+'[1]Перш.ДНЗ №2'!AB40+'[1]Перш.ДНЗ №1'!AB40+'[1]ДНЗ №10'!AB40+'[1]ДНЗ №8'!AB40+'[1]ДНЗ №6'!AB40+[1]Селезівка!AB40+'[1]ДНЗ №5'!AB40+'[1]ДНЗ №4'!AB40+'[1]ДНЗ №2'!AB40+'[1]ДНЗ №1'!AB43+[1]Бігунь!AB40</f>
        <v>0</v>
      </c>
      <c r="AC40" s="12">
        <f>'[1]В.Фосня '!AC40+[1]В.Чернігівка!AC40+[1]В.Хайча!AC40+'[1]Гладковичі '!AC40+[1]Гошів!AC40+[1]Лучанки!AC40+[1]Листвин!AC40+[1]Можари!AC40+[1]Овруч1!AC40+[1]Ігнатпіль!AC40+[1]Прилуки!AC40+[1]Черепин!AC40+[1]Піщаниця!AC40+[1]Покалів!AC40+[1]Кирдани!AC40+[1]Словечно!AC40+[1]Тхорин!AC40+[1]Шоломки!AC40+'[1]Сл-Шоломк.'!AC40+[1]Бондари!AC40+[1]Велідники!AC40+[1]Заріччя!AC40+[1]Норинськ!AC40+'[1]Перш.ДНЗ №2'!AC40+'[1]Перш.ДНЗ №1'!AC40+'[1]ДНЗ №10'!AC40+'[1]ДНЗ №8'!AC40+'[1]ДНЗ №6'!AC40+[1]Селезівка!AC40+'[1]ДНЗ №5'!AC40+'[1]ДНЗ №4'!AC40+'[1]ДНЗ №2'!AC40+'[1]ДНЗ №1'!AC43+[1]Бігунь!AC40</f>
        <v>7381.76</v>
      </c>
      <c r="AD40" s="12"/>
      <c r="AE40" s="12"/>
    </row>
    <row r="41" spans="1:31" x14ac:dyDescent="0.25">
      <c r="A41" s="34"/>
      <c r="B41" s="8" t="s">
        <v>71</v>
      </c>
      <c r="C41" s="9"/>
      <c r="D41" s="8"/>
      <c r="E41" s="10"/>
      <c r="F41" s="11"/>
      <c r="G41" s="11"/>
      <c r="H41" s="11"/>
      <c r="I41" s="14"/>
      <c r="J41" s="14"/>
      <c r="K41" s="11"/>
      <c r="L41" s="11"/>
      <c r="M41" s="11"/>
      <c r="N41" s="12"/>
      <c r="O41" s="12">
        <f>'[1]В.Фосня '!O74+[1]В.Чернігівка!O74+[1]В.Хайча!O74+'[1]Гладковичі '!O74+[1]Гошів!O74+[1]Лучанки!O74+[1]Листвин!O74+[1]Можари!O74+[1]Овруч1!O74+[1]Ігнатпіль!O74+[1]Прилуки!O74+[1]Черепин!O74+[1]Піщаниця!O41+[1]Покалів!O41+[1]Кирдани!O41+[1]Словечно!O41+[1]Тхорин!O41+[1]Шоломки!O41+'[1]Сл-Шоломк.'!O41+[1]Бондари!O41+[1]Велідники!O41+[1]Заріччя!O41+[1]Норинськ!O41+'[1]Перш.ДНЗ №2'!O41+'[1]Перш.ДНЗ №1'!O41+'[1]ДНЗ №10'!O41+'[1]ДНЗ №8'!O41+'[1]ДНЗ №6'!O41+[1]Селезівка!O41+'[1]ДНЗ №5'!O41+'[1]ДНЗ №4'!O41+'[1]ДНЗ №2'!O41+'[1]ДНЗ №1'!O44+[1]Бігунь!O41</f>
        <v>0</v>
      </c>
      <c r="P41" s="12">
        <v>2026</v>
      </c>
      <c r="Q41" s="12">
        <f>'[1]В.Фосня '!Q74+[1]В.Чернігівка!Q74+[1]В.Хайча!Q74+'[1]Гладковичі '!Q74+[1]Гошів!Q74+[1]Лучанки!Q74+[1]Листвин!Q74+[1]Можари!Q74+[1]Овруч1!Q74+[1]Ігнатпіль!Q74+[1]Прилуки!Q74+[1]Черепин!Q74+[1]Піщаниця!Q41+[1]Покалів!Q41+[1]Кирдани!Q41+[1]Словечно!Q41+[1]Тхорин!Q41+[1]Шоломки!Q41+'[1]Сл-Шоломк.'!Q41+[1]Бондари!Q41+[1]Велідники!Q41+[1]Заріччя!Q41+[1]Норинськ!Q41+'[1]Перш.ДНЗ №2'!Q41+'[1]Перш.ДНЗ №1'!Q41+'[1]ДНЗ №10'!Q41+'[1]ДНЗ №8'!Q41+'[1]ДНЗ №6'!Q41+[1]Селезівка!Q41+'[1]ДНЗ №5'!Q41+'[1]ДНЗ №4'!Q41+'[1]ДНЗ №2'!Q41+'[1]ДНЗ №1'!Q44+[1]Бігунь!Q41</f>
        <v>4018</v>
      </c>
      <c r="R41" s="12">
        <f>'[1]В.Фосня '!R74+[1]В.Чернігівка!R74+[1]В.Хайча!R74+'[1]Гладковичі '!R74+[1]Гошів!R74+[1]Лучанки!R74+[1]Листвин!R74+[1]Можари!R74+[1]Овруч1!R74+[1]Ігнатпіль!R74+[1]Прилуки!R74+[1]Черепин!R74+[1]Піщаниця!R41+[1]Покалів!R41+[1]Кирдани!R41+[1]Словечно!R41+[1]Тхорин!R41+[1]Шоломки!R41+'[1]Сл-Шоломк.'!R41+[1]Бондари!R41+[1]Велідники!R41+[1]Заріччя!R41+[1]Норинськ!R41+'[1]Перш.ДНЗ №2'!R41+'[1]Перш.ДНЗ №1'!R41+'[1]ДНЗ №10'!R41+'[1]ДНЗ №8'!R41+'[1]ДНЗ №6'!R41+[1]Селезівка!R41+'[1]ДНЗ №5'!R41+'[1]ДНЗ №4'!R41+'[1]ДНЗ №2'!R41+'[1]ДНЗ №1'!R44+[1]Бігунь!R41</f>
        <v>4018</v>
      </c>
      <c r="S41" s="12">
        <f>'[1]В.Фосня '!S41+[1]В.Чернігівка!S41+[1]В.Хайча!S41+'[1]Гладковичі '!S41+[1]Гошів!S41+[1]Лучанки!S41+[1]Листвин!S41+[1]Можари!S41+[1]Овруч1!S41+[1]Ігнатпіль!S41+[1]Прилуки!S41+[1]Черепин!S41+[1]Піщаниця!S41+[1]Покалів!S41+[1]Кирдани!S41+[1]Словечно!S41+[1]Тхорин!S41+[1]Шоломки!S41+'[1]Сл-Шоломк.'!S41+[1]Бондари!S41+[1]Велідники!S41+[1]Заріччя!S41+[1]Норинськ!S41+'[1]Перш.ДНЗ №2'!S41+'[1]Перш.ДНЗ №1'!S41+'[1]ДНЗ №10'!S41+'[1]ДНЗ №8'!S41+'[1]ДНЗ №6'!S41+[1]Селезівка!S41+'[1]ДНЗ №5'!S41+'[1]ДНЗ №4'!S41+'[1]ДНЗ №2'!S41+'[1]ДНЗ №1'!S44+[1]Бігунь!S41</f>
        <v>0</v>
      </c>
      <c r="T41" s="12">
        <f>'[1]В.Фосня '!T41+[1]В.Чернігівка!T41+[1]В.Хайча!T41+'[1]Гладковичі '!T41+[1]Гошів!T41+[1]Лучанки!T41+[1]Листвин!T41+[1]Можари!T41+[1]Овруч1!T41+[1]Ігнатпіль!T41+[1]Прилуки!T41+[1]Черепин!T41+[1]Піщаниця!T41+[1]Покалів!T41+[1]Кирдани!T41+[1]Словечно!T41+[1]Тхорин!T41+[1]Шоломки!T41+'[1]Сл-Шоломк.'!T41+[1]Бондари!T41+[1]Велідники!T41+[1]Заріччя!T41+[1]Норинськ!T41+'[1]Перш.ДНЗ №2'!T41+'[1]Перш.ДНЗ №1'!T41+'[1]ДНЗ №10'!T41+'[1]ДНЗ №8'!T41+'[1]ДНЗ №6'!T41+[1]Селезівка!T41+'[1]ДНЗ №5'!T41+'[1]ДНЗ №4'!T41+'[1]ДНЗ №2'!T41+'[1]ДНЗ №1'!T44+[1]Бігунь!T41</f>
        <v>0</v>
      </c>
      <c r="U41" s="12">
        <f>'[1]В.Фосня '!U41+[1]В.Чернігівка!U41+[1]В.Хайча!U41+'[1]Гладковичі '!U41+[1]Гошів!U41+[1]Лучанки!U41+[1]Листвин!U41+[1]Можари!U41+[1]Овруч1!U41+[1]Ігнатпіль!U41+[1]Прилуки!U41+[1]Черепин!U41+[1]Піщаниця!U41+[1]Покалів!U41+[1]Кирдани!U41+[1]Словечно!U41+[1]Тхорин!U41+[1]Шоломки!U41+'[1]Сл-Шоломк.'!U41+[1]Бондари!U41+[1]Велідники!U41+[1]Заріччя!U41+[1]Норинськ!U41+'[1]Перш.ДНЗ №2'!U41+'[1]Перш.ДНЗ №1'!U41+'[1]ДНЗ №10'!U41+'[1]ДНЗ №8'!U41+'[1]ДНЗ №6'!U41+[1]Селезівка!U41+'[1]ДНЗ №5'!U41+'[1]ДНЗ №4'!U41+'[1]ДНЗ №2'!U41+'[1]ДНЗ №1'!U44+[1]Бігунь!U41</f>
        <v>0</v>
      </c>
      <c r="V41" s="12">
        <f>'[1]В.Фосня '!V41+[1]В.Чернігівка!V41+[1]В.Хайча!V41+'[1]Гладковичі '!V41+[1]Гошів!V41+[1]Лучанки!V41+[1]Листвин!V41+[1]Можари!V41+[1]Овруч1!V41+[1]Ігнатпіль!V41+[1]Прилуки!V41+[1]Черепин!V41+[1]Піщаниця!V41+[1]Покалів!V41+[1]Кирдани!V41+[1]Словечно!V41+[1]Тхорин!V41+[1]Шоломки!V41+'[1]Сл-Шоломк.'!V41+[1]Бондари!V41+[1]Велідники!V41+[1]Заріччя!V41+[1]Норинськ!V41+'[1]Перш.ДНЗ №2'!V41+'[1]Перш.ДНЗ №1'!V41+'[1]ДНЗ №10'!V41+'[1]ДНЗ №8'!V41+'[1]ДНЗ №6'!V41+[1]Селезівка!V41+'[1]ДНЗ №5'!V41+'[1]ДНЗ №4'!V41+'[1]ДНЗ №2'!V41+'[1]ДНЗ №1'!V44+[1]Бігунь!V41</f>
        <v>0</v>
      </c>
      <c r="W41" s="12">
        <f>'[1]В.Фосня '!W41+[1]В.Чернігівка!W41+[1]В.Хайча!W41+'[1]Гладковичі '!W41+[1]Гошів!W41+[1]Лучанки!W41+[1]Листвин!W41+[1]Можари!W41+[1]Овруч1!W41+[1]Ігнатпіль!W41+[1]Прилуки!W41+[1]Черепин!W41+[1]Піщаниця!W41+[1]Покалів!W41+[1]Кирдани!W41+[1]Словечно!W41+[1]Тхорин!W41+[1]Шоломки!W41+'[1]Сл-Шоломк.'!W41+[1]Бондари!W41+[1]Велідники!W41+[1]Заріччя!W41+[1]Норинськ!W41+'[1]Перш.ДНЗ №2'!W41+'[1]Перш.ДНЗ №1'!W41+'[1]ДНЗ №10'!W41+'[1]ДНЗ №8'!W41+'[1]ДНЗ №6'!W41+[1]Селезівка!W41+'[1]ДНЗ №5'!W41+'[1]ДНЗ №4'!W41+'[1]ДНЗ №2'!W41+'[1]ДНЗ №1'!W44+[1]Бігунь!W41</f>
        <v>0</v>
      </c>
      <c r="X41" s="12">
        <f>'[1]В.Фосня '!X41+[1]В.Чернігівка!X41+[1]В.Хайча!X41+'[1]Гладковичі '!X41+[1]Гошів!X41+[1]Лучанки!X41+[1]Листвин!X41+[1]Можари!X41+[1]Овруч1!X41+[1]Ігнатпіль!X41+[1]Прилуки!X41+[1]Черепин!X41+[1]Піщаниця!X41+[1]Покалів!X41+[1]Кирдани!X41+[1]Словечно!X41+[1]Тхорин!X41+[1]Шоломки!X41+'[1]Сл-Шоломк.'!X41+[1]Бондари!X41+[1]Велідники!X41+[1]Заріччя!X41+[1]Норинськ!X41+'[1]Перш.ДНЗ №2'!X41+'[1]Перш.ДНЗ №1'!X41+'[1]ДНЗ №10'!X41+'[1]ДНЗ №8'!X41+'[1]ДНЗ №6'!X41+[1]Селезівка!X41+'[1]ДНЗ №5'!X41+'[1]ДНЗ №4'!X41+'[1]ДНЗ №2'!X41+'[1]ДНЗ №1'!X44+[1]Бігунь!X41</f>
        <v>0</v>
      </c>
      <c r="Y41" s="12">
        <f>'[1]В.Фосня '!Y41+[1]В.Чернігівка!Y41+[1]В.Хайча!Y41+'[1]Гладковичі '!Y41+[1]Гошів!Y41+[1]Лучанки!Y41+[1]Листвин!Y41+[1]Можари!Y41+[1]Овруч1!Y41+[1]Ігнатпіль!Y41+[1]Прилуки!Y41+[1]Черепин!Y41+[1]Піщаниця!Y41+[1]Покалів!Y41+[1]Кирдани!Y41+[1]Словечно!Y41+[1]Тхорин!Y41+[1]Шоломки!Y41+'[1]Сл-Шоломк.'!Y41+[1]Бондари!Y41+[1]Велідники!Y41+[1]Заріччя!Y41+[1]Норинськ!Y41+'[1]Перш.ДНЗ №2'!Y41+'[1]Перш.ДНЗ №1'!Y41+'[1]ДНЗ №10'!Y41+'[1]ДНЗ №8'!Y41+'[1]ДНЗ №6'!Y41+[1]Селезівка!Y41+'[1]ДНЗ №5'!Y41+'[1]ДНЗ №4'!Y41+'[1]ДНЗ №2'!Y41+'[1]ДНЗ №1'!Y44+[1]Бігунь!Y41</f>
        <v>0</v>
      </c>
      <c r="Z41" s="12">
        <f>'[1]В.Фосня '!Z41+[1]В.Чернігівка!Z41+[1]В.Хайча!Z41+'[1]Гладковичі '!Z41+[1]Гошів!Z41+[1]Лучанки!Z41+[1]Листвин!Z41+[1]Можари!Z41+[1]Овруч1!Z41+[1]Ігнатпіль!Z41+[1]Прилуки!Z41+[1]Черепин!Z41+[1]Піщаниця!Z41+[1]Покалів!Z41+[1]Кирдани!Z41+[1]Словечно!Z41+[1]Тхорин!Z41+[1]Шоломки!Z41+'[1]Сл-Шоломк.'!Z41+[1]Бондари!Z41+[1]Велідники!Z41+[1]Заріччя!Z41+[1]Норинськ!Z41+'[1]Перш.ДНЗ №2'!Z41+'[1]Перш.ДНЗ №1'!Z41+'[1]ДНЗ №10'!Z41+'[1]ДНЗ №8'!Z41+'[1]ДНЗ №6'!Z41+[1]Селезівка!Z41+'[1]ДНЗ №5'!Z41+'[1]ДНЗ №4'!Z41+'[1]ДНЗ №2'!Z41+'[1]ДНЗ №1'!Z41+[1]Бігунь!Z41</f>
        <v>0</v>
      </c>
      <c r="AA41" s="12">
        <f>'[1]В.Фосня '!AA41+[1]В.Чернігівка!AA41+[1]В.Хайча!AA41+'[1]Гладковичі '!AA41+[1]Гошів!AA41+[1]Лучанки!AA41+[1]Листвин!AA41+[1]Можари!AA41+[1]Овруч1!AA41+[1]Ігнатпіль!AA41+[1]Прилуки!AA41+[1]Черепин!AA41+[1]Піщаниця!AA41+[1]Покалів!AA41+[1]Кирдани!AA41+[1]Словечно!AA41+[1]Тхорин!AA41+[1]Шоломки!AA41+'[1]Сл-Шоломк.'!AA41+[1]Бондари!AA41+[1]Велідники!AA41+[1]Заріччя!AA41+[1]Норинськ!AA41+'[1]Перш.ДНЗ №2'!AA41+'[1]Перш.ДНЗ №1'!AA41+'[1]ДНЗ №10'!AA41+'[1]ДНЗ №8'!AA41+'[1]ДНЗ №6'!AA41+[1]Селезівка!AA41+'[1]ДНЗ №5'!AA41+'[1]ДНЗ №4'!AA41+'[1]ДНЗ №2'!AA41+'[1]ДНЗ №1'!AA44+[1]Бігунь!AA41</f>
        <v>0</v>
      </c>
      <c r="AB41" s="12">
        <f>'[1]В.Фосня '!AB41+[1]В.Чернігівка!AB41+[1]В.Хайча!AB41+'[1]Гладковичі '!AB41+[1]Гошів!AB41+[1]Лучанки!AB41+[1]Листвин!AB41+[1]Можари!AB41+[1]Овруч1!AB41+[1]Ігнатпіль!AB41+[1]Прилуки!AB41+[1]Черепин!AB41+[1]Піщаниця!AB41+[1]Покалів!AB41+[1]Кирдани!AB41+[1]Словечно!AB41+[1]Тхорин!AB41+[1]Шоломки!AB41+'[1]Сл-Шоломк.'!AB41+[1]Бондари!AB41+[1]Велідники!AB41+[1]Заріччя!AB41+[1]Норинськ!AB41+'[1]Перш.ДНЗ №2'!AB41+'[1]Перш.ДНЗ №1'!AB41+'[1]ДНЗ №10'!AB41+'[1]ДНЗ №8'!AB41+'[1]ДНЗ №6'!AB41+[1]Селезівка!AB41+'[1]ДНЗ №5'!AB41+'[1]ДНЗ №4'!AB41+'[1]ДНЗ №2'!AB41+'[1]ДНЗ №1'!AB44+[1]Бігунь!AB41</f>
        <v>0</v>
      </c>
      <c r="AC41" s="12">
        <f>'[1]В.Фосня '!AC41+[1]В.Чернігівка!AC41+[1]В.Хайча!AC41+'[1]Гладковичі '!AC41+[1]Гошів!AC41+[1]Лучанки!AC41+[1]Листвин!AC41+[1]Можари!AC41+[1]Овруч1!AC41+[1]Ігнатпіль!AC41+[1]Прилуки!AC41+[1]Черепин!AC41+[1]Піщаниця!AC41+[1]Покалів!AC41+[1]Кирдани!AC41+[1]Словечно!AC41+[1]Тхорин!AC41+[1]Шоломки!AC41+'[1]Сл-Шоломк.'!AC41+[1]Бондари!AC41+[1]Велідники!AC41+[1]Заріччя!AC41+[1]Норинськ!AC41+'[1]Перш.ДНЗ №2'!AC41+'[1]Перш.ДНЗ №1'!AC41+'[1]ДНЗ №10'!AC41+'[1]ДНЗ №8'!AC41+'[1]ДНЗ №6'!AC41+[1]Селезівка!AC41+'[1]ДНЗ №5'!AC41+'[1]ДНЗ №4'!AC41+'[1]ДНЗ №2'!AC41+'[1]ДНЗ №1'!AC44+[1]Бігунь!AC41</f>
        <v>7733</v>
      </c>
      <c r="AD41" s="12"/>
      <c r="AE41" s="12"/>
    </row>
    <row r="42" spans="1:31" x14ac:dyDescent="0.25">
      <c r="A42" s="34"/>
      <c r="B42" s="8" t="s">
        <v>72</v>
      </c>
      <c r="C42" s="9"/>
      <c r="D42" s="8"/>
      <c r="E42" s="10"/>
      <c r="F42" s="11"/>
      <c r="G42" s="11"/>
      <c r="H42" s="11"/>
      <c r="I42" s="14"/>
      <c r="J42" s="14"/>
      <c r="K42" s="11"/>
      <c r="L42" s="11"/>
      <c r="M42" s="11"/>
      <c r="N42" s="12"/>
      <c r="O42" s="12">
        <f>'[1]В.Фосня '!O75+[1]В.Чернігівка!O75+[1]В.Хайча!O75+'[1]Гладковичі '!O75+[1]Гошів!O75+[1]Лучанки!O75+[1]Листвин!O75+[1]Можари!O75+[1]Овруч1!O75+[1]Ігнатпіль!O75+[1]Прилуки!O75+[1]Черепин!O75+[1]Піщаниця!O42+[1]Покалів!O42+[1]Кирдани!O42+[1]Словечно!O42+[1]Тхорин!O42+[1]Шоломки!O42+'[1]Сл-Шоломк.'!O42+[1]Бондари!O42+[1]Велідники!O42+[1]Заріччя!O42+[1]Норинськ!O42+'[1]Перш.ДНЗ №2'!O42+'[1]Перш.ДНЗ №1'!O42+'[1]ДНЗ №10'!O42+'[1]ДНЗ №8'!O42+'[1]ДНЗ №6'!O42+[1]Селезівка!O42+'[1]ДНЗ №5'!O42+'[1]ДНЗ №4'!O42+'[1]ДНЗ №2'!O42+'[1]ДНЗ №1'!O45+[1]Бігунь!O42</f>
        <v>0</v>
      </c>
      <c r="P42" s="12">
        <v>2193</v>
      </c>
      <c r="Q42" s="12">
        <f>'[1]В.Фосня '!Q75+[1]В.Чернігівка!Q75+[1]В.Хайча!Q75+'[1]Гладковичі '!Q75+[1]Гошів!Q75+[1]Лучанки!Q75+[1]Листвин!Q75+[1]Можари!Q75+[1]Овруч1!Q75+[1]Ігнатпіль!Q75+[1]Прилуки!Q75+[1]Черепин!Q75+[1]Піщаниця!Q42+[1]Покалів!Q42+[1]Кирдани!Q42+[1]Словечно!Q42+[1]Тхорин!Q42+[1]Шоломки!Q42+'[1]Сл-Шоломк.'!Q42+[1]Бондари!Q42+[1]Велідники!Q42+[1]Заріччя!Q42+[1]Норинськ!Q42+'[1]Перш.ДНЗ №2'!Q42+'[1]Перш.ДНЗ №1'!Q42+'[1]ДНЗ №10'!Q42+'[1]ДНЗ №8'!Q42+'[1]ДНЗ №6'!Q42+[1]Селезівка!Q42+'[1]ДНЗ №5'!Q42+'[1]ДНЗ №4'!Q42+'[1]ДНЗ №2'!Q42+'[1]ДНЗ №1'!Q45+[1]Бігунь!Q42</f>
        <v>3484.8</v>
      </c>
      <c r="R42" s="12">
        <f>'[1]В.Фосня '!R75+[1]В.Чернігівка!R75+[1]В.Хайча!R75+'[1]Гладковичі '!R75+[1]Гошів!R75+[1]Лучанки!R75+[1]Листвин!R75+[1]Можари!R75+[1]Овруч1!R75+[1]Ігнатпіль!R75+[1]Прилуки!R75+[1]Черепин!R75+[1]Піщаниця!R42+[1]Покалів!R42+[1]Кирдани!R42+[1]Словечно!R42+[1]Тхорин!R42+[1]Шоломки!R42+'[1]Сл-Шоломк.'!R42+[1]Бондари!R42+[1]Велідники!R42+[1]Заріччя!R42+[1]Норинськ!R42+'[1]Перш.ДНЗ №2'!R42+'[1]Перш.ДНЗ №1'!R42+'[1]ДНЗ №10'!R42+'[1]ДНЗ №8'!R42+'[1]ДНЗ №6'!R42+[1]Селезівка!R42+'[1]ДНЗ №5'!R42+'[1]ДНЗ №4'!R42+'[1]ДНЗ №2'!R42+'[1]ДНЗ №1'!R45+[1]Бігунь!R42</f>
        <v>3484.8</v>
      </c>
      <c r="S42" s="12">
        <f>'[1]В.Фосня '!S42+[1]В.Чернігівка!S42+[1]В.Хайча!S42+'[1]Гладковичі '!S42+[1]Гошів!S42+[1]Лучанки!S42+[1]Листвин!S42+[1]Можари!S42+[1]Овруч1!S42+[1]Ігнатпіль!S42+[1]Прилуки!S42+[1]Черепин!S42+[1]Піщаниця!S42+[1]Покалів!S42+[1]Кирдани!S42+[1]Словечно!S42+[1]Тхорин!S42+[1]Шоломки!S42+'[1]Сл-Шоломк.'!S42+[1]Бондари!S42+[1]Велідники!S42+[1]Заріччя!S42+[1]Норинськ!S42+'[1]Перш.ДНЗ №2'!S42+'[1]Перш.ДНЗ №1'!S42+'[1]ДНЗ №10'!S42+'[1]ДНЗ №8'!S42+'[1]ДНЗ №6'!S42+[1]Селезівка!S42+'[1]ДНЗ №5'!S42+'[1]ДНЗ №4'!S42+'[1]ДНЗ №2'!S42+'[1]ДНЗ №1'!S45+[1]Бігунь!S42</f>
        <v>0</v>
      </c>
      <c r="T42" s="12">
        <f>'[1]В.Фосня '!T42+[1]В.Чернігівка!T42+[1]В.Хайча!T42+'[1]Гладковичі '!T42+[1]Гошів!T42+[1]Лучанки!T42+[1]Листвин!T42+[1]Можари!T42+[1]Овруч1!T42+[1]Ігнатпіль!T42+[1]Прилуки!T42+[1]Черепин!T42+[1]Піщаниця!T42+[1]Покалів!T42+[1]Кирдани!T42+[1]Словечно!T42+[1]Тхорин!T42+[1]Шоломки!T42+'[1]Сл-Шоломк.'!T42+[1]Бондари!T42+[1]Велідники!T42+[1]Заріччя!T42+[1]Норинськ!T42+'[1]Перш.ДНЗ №2'!T42+'[1]Перш.ДНЗ №1'!T42+'[1]ДНЗ №10'!T42+'[1]ДНЗ №8'!T42+'[1]ДНЗ №6'!T42+[1]Селезівка!T42+'[1]ДНЗ №5'!T42+'[1]ДНЗ №4'!T42+'[1]ДНЗ №2'!T42+'[1]ДНЗ №1'!T45+[1]Бігунь!T42</f>
        <v>0</v>
      </c>
      <c r="U42" s="12">
        <f>'[1]В.Фосня '!U42+[1]В.Чернігівка!U42+[1]В.Хайча!U42+'[1]Гладковичі '!U42+[1]Гошів!U42+[1]Лучанки!U42+[1]Листвин!U42+[1]Можари!U42+[1]Овруч1!U42+[1]Ігнатпіль!U42+[1]Прилуки!U42+[1]Черепин!U42+[1]Піщаниця!U42+[1]Покалів!U42+[1]Кирдани!U42+[1]Словечно!U42+[1]Тхорин!U42+[1]Шоломки!U42+'[1]Сл-Шоломк.'!U42+[1]Бондари!U42+[1]Велідники!U42+[1]Заріччя!U42+[1]Норинськ!U42+'[1]Перш.ДНЗ №2'!U42+'[1]Перш.ДНЗ №1'!U42+'[1]ДНЗ №10'!U42+'[1]ДНЗ №8'!U42+'[1]ДНЗ №6'!U42+[1]Селезівка!U42+'[1]ДНЗ №5'!U42+'[1]ДНЗ №4'!U42+'[1]ДНЗ №2'!U42+'[1]ДНЗ №1'!U45+[1]Бігунь!U42</f>
        <v>0</v>
      </c>
      <c r="V42" s="12">
        <f>'[1]В.Фосня '!V42+[1]В.Чернігівка!V42+[1]В.Хайча!V42+'[1]Гладковичі '!V42+[1]Гошів!V42+[1]Лучанки!V42+[1]Листвин!V42+[1]Можари!V42+[1]Овруч1!V42+[1]Ігнатпіль!V42+[1]Прилуки!V42+[1]Черепин!V42+[1]Піщаниця!V42+[1]Покалів!V42+[1]Кирдани!V42+[1]Словечно!V42+[1]Тхорин!V42+[1]Шоломки!V42+'[1]Сл-Шоломк.'!V42+[1]Бондари!V42+[1]Велідники!V42+[1]Заріччя!V42+[1]Норинськ!V42+'[1]Перш.ДНЗ №2'!V42+'[1]Перш.ДНЗ №1'!V42+'[1]ДНЗ №10'!V42+'[1]ДНЗ №8'!V42+'[1]ДНЗ №6'!V42+[1]Селезівка!V42+'[1]ДНЗ №5'!V42+'[1]ДНЗ №4'!V42+'[1]ДНЗ №2'!V42+'[1]ДНЗ №1'!V45+[1]Бігунь!V42</f>
        <v>0</v>
      </c>
      <c r="W42" s="12">
        <f>'[1]В.Фосня '!W42+[1]В.Чернігівка!W42+[1]В.Хайча!W42+'[1]Гладковичі '!W42+[1]Гошів!W42+[1]Лучанки!W42+[1]Листвин!W42+[1]Можари!W42+[1]Овруч1!W42+[1]Ігнатпіль!W42+[1]Прилуки!W42+[1]Черепин!W42+[1]Піщаниця!W42+[1]Покалів!W42+[1]Кирдани!W42+[1]Словечно!W42+[1]Тхорин!W42+[1]Шоломки!W42+'[1]Сл-Шоломк.'!W42+[1]Бондари!W42+[1]Велідники!W42+[1]Заріччя!W42+[1]Норинськ!W42+'[1]Перш.ДНЗ №2'!W42+'[1]Перш.ДНЗ №1'!W42+'[1]ДНЗ №10'!W42+'[1]ДНЗ №8'!W42+'[1]ДНЗ №6'!W42+[1]Селезівка!W42+'[1]ДНЗ №5'!W42+'[1]ДНЗ №4'!W42+'[1]ДНЗ №2'!W42+'[1]ДНЗ №1'!W45+[1]Бігунь!W42</f>
        <v>0</v>
      </c>
      <c r="X42" s="12">
        <f>'[1]В.Фосня '!X42+[1]В.Чернігівка!X42+[1]В.Хайча!X42+'[1]Гладковичі '!X42+[1]Гошів!X42+[1]Лучанки!X42+[1]Листвин!X42+[1]Можари!X42+[1]Овруч1!X42+[1]Ігнатпіль!X42+[1]Прилуки!X42+[1]Черепин!X42+[1]Піщаниця!X42+[1]Покалів!X42+[1]Кирдани!X42+[1]Словечно!X42+[1]Тхорин!X42+[1]Шоломки!X42+'[1]Сл-Шоломк.'!X42+[1]Бондари!X42+[1]Велідники!X42+[1]Заріччя!X42+[1]Норинськ!X42+'[1]Перш.ДНЗ №2'!X42+'[1]Перш.ДНЗ №1'!X42+'[1]ДНЗ №10'!X42+'[1]ДНЗ №8'!X42+'[1]ДНЗ №6'!X42+[1]Селезівка!X42+'[1]ДНЗ №5'!X42+'[1]ДНЗ №4'!X42+'[1]ДНЗ №2'!X42+'[1]ДНЗ №1'!X45+[1]Бігунь!X42</f>
        <v>0</v>
      </c>
      <c r="Y42" s="12">
        <f>'[1]В.Фосня '!Y42+[1]В.Чернігівка!Y42+[1]В.Хайча!Y42+'[1]Гладковичі '!Y42+[1]Гошів!Y42+[1]Лучанки!Y42+[1]Листвин!Y42+[1]Можари!Y42+[1]Овруч1!Y42+[1]Ігнатпіль!Y42+[1]Прилуки!Y42+[1]Черепин!Y42+[1]Піщаниця!Y42+[1]Покалів!Y42+[1]Кирдани!Y42+[1]Словечно!Y42+[1]Тхорин!Y42+[1]Шоломки!Y42+'[1]Сл-Шоломк.'!Y42+[1]Бондари!Y42+[1]Велідники!Y42+[1]Заріччя!Y42+[1]Норинськ!Y42+'[1]Перш.ДНЗ №2'!Y42+'[1]Перш.ДНЗ №1'!Y42+'[1]ДНЗ №10'!Y42+'[1]ДНЗ №8'!Y42+'[1]ДНЗ №6'!Y42+[1]Селезівка!Y42+'[1]ДНЗ №5'!Y42+'[1]ДНЗ №4'!Y42+'[1]ДНЗ №2'!Y42+'[1]ДНЗ №1'!Y45+[1]Бігунь!Y42</f>
        <v>0</v>
      </c>
      <c r="Z42" s="12">
        <f>'[1]В.Фосня '!Z42+[1]В.Чернігівка!Z42+[1]В.Хайча!Z42+'[1]Гладковичі '!Z42+[1]Гошів!Z42+[1]Лучанки!Z42+[1]Листвин!Z42+[1]Можари!Z42+[1]Овруч1!Z42+[1]Ігнатпіль!Z42+[1]Прилуки!Z42+[1]Черепин!Z42+[1]Піщаниця!Z42+[1]Покалів!Z42+[1]Кирдани!Z42+[1]Словечно!Z42+[1]Тхорин!Z42+[1]Шоломки!Z42+'[1]Сл-Шоломк.'!Z42+[1]Бондари!Z42+[1]Велідники!Z42+[1]Заріччя!Z42+[1]Норинськ!Z42+'[1]Перш.ДНЗ №2'!Z42+'[1]Перш.ДНЗ №1'!Z42+'[1]ДНЗ №10'!Z42+'[1]ДНЗ №8'!Z42+'[1]ДНЗ №6'!Z42+[1]Селезівка!Z42+'[1]ДНЗ №5'!Z42+'[1]ДНЗ №4'!Z42+'[1]ДНЗ №2'!Z42+'[1]ДНЗ №1'!Z42+[1]Бігунь!Z42</f>
        <v>0</v>
      </c>
      <c r="AA42" s="12">
        <f>'[1]В.Фосня '!AA42+[1]В.Чернігівка!AA42+[1]В.Хайча!AA42+'[1]Гладковичі '!AA42+[1]Гошів!AA42+[1]Лучанки!AA42+[1]Листвин!AA42+[1]Можари!AA42+[1]Овруч1!AA42+[1]Ігнатпіль!AA42+[1]Прилуки!AA42+[1]Черепин!AA42+[1]Піщаниця!AA42+[1]Покалів!AA42+[1]Кирдани!AA42+[1]Словечно!AA42+[1]Тхорин!AA42+[1]Шоломки!AA42+'[1]Сл-Шоломк.'!AA42+[1]Бондари!AA42+[1]Велідники!AA42+[1]Заріччя!AA42+[1]Норинськ!AA42+'[1]Перш.ДНЗ №2'!AA42+'[1]Перш.ДНЗ №1'!AA42+'[1]ДНЗ №10'!AA42+'[1]ДНЗ №8'!AA42+'[1]ДНЗ №6'!AA42+[1]Селезівка!AA42+'[1]ДНЗ №5'!AA42+'[1]ДНЗ №4'!AA42+'[1]ДНЗ №2'!AA42+'[1]ДНЗ №1'!AA45+[1]Бігунь!AA42</f>
        <v>0</v>
      </c>
      <c r="AB42" s="12">
        <f>'[1]В.Фосня '!AB42+[1]В.Чернігівка!AB42+[1]В.Хайча!AB42+'[1]Гладковичі '!AB42+[1]Гошів!AB42+[1]Лучанки!AB42+[1]Листвин!AB42+[1]Можари!AB42+[1]Овруч1!AB42+[1]Ігнатпіль!AB42+[1]Прилуки!AB42+[1]Черепин!AB42+[1]Піщаниця!AB42+[1]Покалів!AB42+[1]Кирдани!AB42+[1]Словечно!AB42+[1]Тхорин!AB42+[1]Шоломки!AB42+'[1]Сл-Шоломк.'!AB42+[1]Бондари!AB42+[1]Велідники!AB42+[1]Заріччя!AB42+[1]Норинськ!AB42+'[1]Перш.ДНЗ №2'!AB42+'[1]Перш.ДНЗ №1'!AB42+'[1]ДНЗ №10'!AB42+'[1]ДНЗ №8'!AB42+'[1]ДНЗ №6'!AB42+[1]Селезівка!AB42+'[1]ДНЗ №5'!AB42+'[1]ДНЗ №4'!AB42+'[1]ДНЗ №2'!AB42+'[1]ДНЗ №1'!AB45+[1]Бігунь!AB42</f>
        <v>0</v>
      </c>
      <c r="AC42" s="12">
        <f>'[1]В.Фосня '!AC42+[1]В.Чернігівка!AC42+[1]В.Хайча!AC42+'[1]Гладковичі '!AC42+[1]Гошів!AC42+[1]Лучанки!AC42+[1]Листвин!AC42+[1]Можари!AC42+[1]Овруч1!AC42+[1]Ігнатпіль!AC42+[1]Прилуки!AC42+[1]Черепин!AC42+[1]Піщаниця!AC42+[1]Покалів!AC42+[1]Кирдани!AC42+[1]Словечно!AC42+[1]Тхорин!AC42+[1]Шоломки!AC42+'[1]Сл-Шоломк.'!AC42+[1]Бондари!AC42+[1]Велідники!AC42+[1]Заріччя!AC42+[1]Норинськ!AC42+'[1]Перш.ДНЗ №2'!AC42+'[1]Перш.ДНЗ №1'!AC42+'[1]ДНЗ №10'!AC42+'[1]ДНЗ №8'!AC42+'[1]ДНЗ №6'!AC42+[1]Селезівка!AC42+'[1]ДНЗ №5'!AC42+'[1]ДНЗ №4'!AC42+'[1]ДНЗ №2'!AC42+'[1]ДНЗ №1'!AC45+[1]Бігунь!AC42</f>
        <v>6968.8</v>
      </c>
      <c r="AD42" s="12"/>
      <c r="AE42" s="12"/>
    </row>
    <row r="43" spans="1:31" x14ac:dyDescent="0.25">
      <c r="A43" s="34"/>
      <c r="B43" s="8" t="s">
        <v>73</v>
      </c>
      <c r="C43" s="9"/>
      <c r="D43" s="8"/>
      <c r="E43" s="10"/>
      <c r="F43" s="11"/>
      <c r="G43" s="11"/>
      <c r="H43" s="11"/>
      <c r="I43" s="14"/>
      <c r="J43" s="14"/>
      <c r="K43" s="11"/>
      <c r="L43" s="11"/>
      <c r="M43" s="11"/>
      <c r="N43" s="12"/>
      <c r="O43" s="12">
        <f>'[1]В.Фосня '!O76+[1]В.Чернігівка!O76+[1]В.Хайча!O76+'[1]Гладковичі '!O76+[1]Гошів!O76+[1]Лучанки!O76+[1]Листвин!O76+[1]Можари!O76+[1]Овруч1!O76+[1]Ігнатпіль!O76+[1]Прилуки!O76+[1]Черепин!O76+[1]Піщаниця!O43+[1]Покалів!O43+[1]Кирдани!O43+[1]Словечно!O43+[1]Тхорин!O43+[1]Шоломки!O43+'[1]Сл-Шоломк.'!O43+[1]Бондари!O43+[1]Велідники!O43+[1]Заріччя!O43+[1]Норинськ!O43+'[1]Перш.ДНЗ №2'!O43+'[1]Перш.ДНЗ №1'!O43+'[1]ДНЗ №10'!O43+'[1]ДНЗ №8'!O43+'[1]ДНЗ №6'!O43+[1]Селезівка!O43+'[1]ДНЗ №5'!O43+'[1]ДНЗ №4'!O43+'[1]ДНЗ №2'!O43+'[1]ДНЗ №1'!O46+[1]Бігунь!O43</f>
        <v>0</v>
      </c>
      <c r="P43" s="12">
        <v>2360</v>
      </c>
      <c r="Q43" s="12">
        <f>'[1]В.Фосня '!Q76+[1]В.Чернігівка!Q76+[1]В.Хайча!Q76+'[1]Гладковичі '!Q76+[1]Гошів!Q76+[1]Лучанки!Q76+[1]Листвин!Q76+[1]Можари!Q76+[1]Овруч1!Q76+[1]Ігнатпіль!Q76+[1]Прилуки!Q76+[1]Черепин!Q76+[1]Піщаниця!Q43+[1]Покалів!Q43+[1]Кирдани!Q43+[1]Словечно!Q43+[1]Тхорин!Q43+[1]Шоломки!Q43+'[1]Сл-Шоломк.'!Q43+[1]Бондари!Q43+[1]Велідники!Q43+[1]Заріччя!Q43+[1]Норинськ!Q43+'[1]Перш.ДНЗ №2'!Q43+'[1]Перш.ДНЗ №1'!Q43+'[1]ДНЗ №10'!Q43+'[1]ДНЗ №8'!Q43+'[1]ДНЗ №6'!Q43+[1]Селезівка!Q43+'[1]ДНЗ №5'!Q43+'[1]ДНЗ №4'!Q43+'[1]ДНЗ №2'!Q43+'[1]ДНЗ №1'!Q46+[1]Бігунь!Q43</f>
        <v>0</v>
      </c>
      <c r="R43" s="12">
        <f>'[1]В.Фосня '!R76+[1]В.Чернігівка!R76+[1]В.Хайча!R76+'[1]Гладковичі '!R76+[1]Гошів!R76+[1]Лучанки!R76+[1]Листвин!R76+[1]Можари!R76+[1]Овруч1!R76+[1]Ігнатпіль!R76+[1]Прилуки!R76+[1]Черепин!R76+[1]Піщаниця!R43+[1]Покалів!R43+[1]Кирдани!R43+[1]Словечно!R43+[1]Тхорин!R43+[1]Шоломки!R43+'[1]Сл-Шоломк.'!R43+[1]Бондари!R43+[1]Велідники!R43+[1]Заріччя!R43+[1]Норинськ!R43+'[1]Перш.ДНЗ №2'!R43+'[1]Перш.ДНЗ №1'!R43+'[1]ДНЗ №10'!R43+'[1]ДНЗ №8'!R43+'[1]ДНЗ №6'!R43+[1]Селезівка!R43+'[1]ДНЗ №5'!R43+'[1]ДНЗ №4'!R43+'[1]ДНЗ №2'!R43+'[1]ДНЗ №1'!R46+[1]Бігунь!R43</f>
        <v>0</v>
      </c>
      <c r="S43" s="12">
        <f>'[1]В.Фосня '!S43+[1]В.Чернігівка!S43+[1]В.Хайча!S43+'[1]Гладковичі '!S43+[1]Гошів!S43+[1]Лучанки!S43+[1]Листвин!S43+[1]Можари!S43+[1]Овруч1!S43+[1]Ігнатпіль!S43+[1]Прилуки!S43+[1]Черепин!S43+[1]Піщаниця!S43+[1]Покалів!S43+[1]Кирдани!S43+[1]Словечно!S43+[1]Тхорин!S43+[1]Шоломки!S43+'[1]Сл-Шоломк.'!S43+[1]Бондари!S43+[1]Велідники!S43+[1]Заріччя!S43+[1]Норинськ!S43+'[1]Перш.ДНЗ №2'!S43+'[1]Перш.ДНЗ №1'!S43+'[1]ДНЗ №10'!S43+'[1]ДНЗ №8'!S43+'[1]ДНЗ №6'!S43+[1]Селезівка!S43+'[1]ДНЗ №5'!S43+'[1]ДНЗ №4'!S43+'[1]ДНЗ №2'!S43+'[1]ДНЗ №1'!S46+[1]Бігунь!S43</f>
        <v>0</v>
      </c>
      <c r="T43" s="12">
        <f>'[1]В.Фосня '!T43+[1]В.Чернігівка!T43+[1]В.Хайча!T43+'[1]Гладковичі '!T43+[1]Гошів!T43+[1]Лучанки!T43+[1]Листвин!T43+[1]Можари!T43+[1]Овруч1!T43+[1]Ігнатпіль!T43+[1]Прилуки!T43+[1]Черепин!T43+[1]Піщаниця!T43+[1]Покалів!T43+[1]Кирдани!T43+[1]Словечно!T43+[1]Тхорин!T43+[1]Шоломки!T43+'[1]Сл-Шоломк.'!T43+[1]Бондари!T43+[1]Велідники!T43+[1]Заріччя!T43+[1]Норинськ!T43+'[1]Перш.ДНЗ №2'!T43+'[1]Перш.ДНЗ №1'!T43+'[1]ДНЗ №10'!T43+'[1]ДНЗ №8'!T43+'[1]ДНЗ №6'!T43+[1]Селезівка!T43+'[1]ДНЗ №5'!T43+'[1]ДНЗ №4'!T43+'[1]ДНЗ №2'!T43+'[1]ДНЗ №1'!T46+[1]Бігунь!T43</f>
        <v>0</v>
      </c>
      <c r="U43" s="12">
        <f>'[1]В.Фосня '!U43+[1]В.Чернігівка!U43+[1]В.Хайча!U43+'[1]Гладковичі '!U43+[1]Гошів!U43+[1]Лучанки!U43+[1]Листвин!U43+[1]Можари!U43+[1]Овруч1!U43+[1]Ігнатпіль!U43+[1]Прилуки!U43+[1]Черепин!U43+[1]Піщаниця!U43+[1]Покалів!U43+[1]Кирдани!U43+[1]Словечно!U43+[1]Тхорин!U43+[1]Шоломки!U43+'[1]Сл-Шоломк.'!U43+[1]Бондари!U43+[1]Велідники!U43+[1]Заріччя!U43+[1]Норинськ!U43+'[1]Перш.ДНЗ №2'!U43+'[1]Перш.ДНЗ №1'!U43+'[1]ДНЗ №10'!U43+'[1]ДНЗ №8'!U43+'[1]ДНЗ №6'!U43+[1]Селезівка!U43+'[1]ДНЗ №5'!U43+'[1]ДНЗ №4'!U43+'[1]ДНЗ №2'!U43+'[1]ДНЗ №1'!U46+[1]Бігунь!U43</f>
        <v>0</v>
      </c>
      <c r="V43" s="12">
        <f>'[1]В.Фосня '!V43+[1]В.Чернігівка!V43+[1]В.Хайча!V43+'[1]Гладковичі '!V43+[1]Гошів!V43+[1]Лучанки!V43+[1]Листвин!V43+[1]Можари!V43+[1]Овруч1!V43+[1]Ігнатпіль!V43+[1]Прилуки!V43+[1]Черепин!V43+[1]Піщаниця!V43+[1]Покалів!V43+[1]Кирдани!V43+[1]Словечно!V43+[1]Тхорин!V43+[1]Шоломки!V43+'[1]Сл-Шоломк.'!V43+[1]Бондари!V43+[1]Велідники!V43+[1]Заріччя!V43+[1]Норинськ!V43+'[1]Перш.ДНЗ №2'!V43+'[1]Перш.ДНЗ №1'!V43+'[1]ДНЗ №10'!V43+'[1]ДНЗ №8'!V43+'[1]ДНЗ №6'!V43+[1]Селезівка!V43+'[1]ДНЗ №5'!V43+'[1]ДНЗ №4'!V43+'[1]ДНЗ №2'!V43+'[1]ДНЗ №1'!V46+[1]Бігунь!V43</f>
        <v>0</v>
      </c>
      <c r="W43" s="12">
        <f>'[1]В.Фосня '!W43+[1]В.Чернігівка!W43+[1]В.Хайча!W43+'[1]Гладковичі '!W43+[1]Гошів!W43+[1]Лучанки!W43+[1]Листвин!W43+[1]Можари!W43+[1]Овруч1!W43+[1]Ігнатпіль!W43+[1]Прилуки!W43+[1]Черепин!W43+[1]Піщаниця!W43+[1]Покалів!W43+[1]Кирдани!W43+[1]Словечно!W43+[1]Тхорин!W43+[1]Шоломки!W43+'[1]Сл-Шоломк.'!W43+[1]Бондари!W43+[1]Велідники!W43+[1]Заріччя!W43+[1]Норинськ!W43+'[1]Перш.ДНЗ №2'!W43+'[1]Перш.ДНЗ №1'!W43+'[1]ДНЗ №10'!W43+'[1]ДНЗ №8'!W43+'[1]ДНЗ №6'!W43+[1]Селезівка!W43+'[1]ДНЗ №5'!W43+'[1]ДНЗ №4'!W43+'[1]ДНЗ №2'!W43+'[1]ДНЗ №1'!W46+[1]Бігунь!W43</f>
        <v>0</v>
      </c>
      <c r="X43" s="12">
        <f>'[1]В.Фосня '!X43+[1]В.Чернігівка!X43+[1]В.Хайча!X43+'[1]Гладковичі '!X43+[1]Гошів!X43+[1]Лучанки!X43+[1]Листвин!X43+[1]Можари!X43+[1]Овруч1!X43+[1]Ігнатпіль!X43+[1]Прилуки!X43+[1]Черепин!X43+[1]Піщаниця!X43+[1]Покалів!X43+[1]Кирдани!X43+[1]Словечно!X43+[1]Тхорин!X43+[1]Шоломки!X43+'[1]Сл-Шоломк.'!X43+[1]Бондари!X43+[1]Велідники!X43+[1]Заріччя!X43+[1]Норинськ!X43+'[1]Перш.ДНЗ №2'!X43+'[1]Перш.ДНЗ №1'!X43+'[1]ДНЗ №10'!X43+'[1]ДНЗ №8'!X43+'[1]ДНЗ №6'!X43+[1]Селезівка!X43+'[1]ДНЗ №5'!X43+'[1]ДНЗ №4'!X43+'[1]ДНЗ №2'!X43+'[1]ДНЗ №1'!X46+[1]Бігунь!X43</f>
        <v>0</v>
      </c>
      <c r="Y43" s="12">
        <f>'[1]В.Фосня '!Y43+[1]В.Чернігівка!Y43+[1]В.Хайча!Y43+'[1]Гладковичі '!Y43+[1]Гошів!Y43+[1]Лучанки!Y43+[1]Листвин!Y43+[1]Можари!Y43+[1]Овруч1!Y43+[1]Ігнатпіль!Y43+[1]Прилуки!Y43+[1]Черепин!Y43+[1]Піщаниця!Y43+[1]Покалів!Y43+[1]Кирдани!Y43+[1]Словечно!Y43+[1]Тхорин!Y43+[1]Шоломки!Y43+'[1]Сл-Шоломк.'!Y43+[1]Бондари!Y43+[1]Велідники!Y43+[1]Заріччя!Y43+[1]Норинськ!Y43+'[1]Перш.ДНЗ №2'!Y43+'[1]Перш.ДНЗ №1'!Y43+'[1]ДНЗ №10'!Y43+'[1]ДНЗ №8'!Y43+'[1]ДНЗ №6'!Y43+[1]Селезівка!Y43+'[1]ДНЗ №5'!Y43+'[1]ДНЗ №4'!Y43+'[1]ДНЗ №2'!Y43+'[1]ДНЗ №1'!Y46+[1]Бігунь!Y43</f>
        <v>0</v>
      </c>
      <c r="Z43" s="12">
        <f>'[1]В.Фосня '!Z43+[1]В.Чернігівка!Z43+[1]В.Хайча!Z43+'[1]Гладковичі '!Z43+[1]Гошів!Z43+[1]Лучанки!Z43+[1]Листвин!Z43+[1]Можари!Z43+[1]Овруч1!Z43+[1]Ігнатпіль!Z43+[1]Прилуки!Z43+[1]Черепин!Z43+[1]Піщаниця!Z43+[1]Покалів!Z43+[1]Кирдани!Z43+[1]Словечно!Z43+[1]Тхорин!Z43+[1]Шоломки!Z43+'[1]Сл-Шоломк.'!Z43+[1]Бондари!Z43+[1]Велідники!Z43+[1]Заріччя!Z43+[1]Норинськ!Z43+'[1]Перш.ДНЗ №2'!Z43+'[1]Перш.ДНЗ №1'!Z43+'[1]ДНЗ №10'!Z43+'[1]ДНЗ №8'!Z43+'[1]ДНЗ №6'!Z43+[1]Селезівка!Z43+'[1]ДНЗ №5'!Z43+'[1]ДНЗ №4'!Z43+'[1]ДНЗ №2'!Z43+'[1]ДНЗ №1'!Z43+[1]Бігунь!Z43</f>
        <v>0</v>
      </c>
      <c r="AA43" s="12">
        <f>'[1]В.Фосня '!AA43+[1]В.Чернігівка!AA43+[1]В.Хайча!AA43+'[1]Гладковичі '!AA43+[1]Гошів!AA43+[1]Лучанки!AA43+[1]Листвин!AA43+[1]Можари!AA43+[1]Овруч1!AA43+[1]Ігнатпіль!AA43+[1]Прилуки!AA43+[1]Черепин!AA43+[1]Піщаниця!AA43+[1]Покалів!AA43+[1]Кирдани!AA43+[1]Словечно!AA43+[1]Тхорин!AA43+[1]Шоломки!AA43+'[1]Сл-Шоломк.'!AA43+[1]Бондари!AA43+[1]Велідники!AA43+[1]Заріччя!AA43+[1]Норинськ!AA43+'[1]Перш.ДНЗ №2'!AA43+'[1]Перш.ДНЗ №1'!AA43+'[1]ДНЗ №10'!AA43+'[1]ДНЗ №8'!AA43+'[1]ДНЗ №6'!AA43+[1]Селезівка!AA43+'[1]ДНЗ №5'!AA43+'[1]ДНЗ №4'!AA43+'[1]ДНЗ №2'!AA43+'[1]ДНЗ №1'!AA46+[1]Бігунь!AA43</f>
        <v>0</v>
      </c>
      <c r="AB43" s="12">
        <f>'[1]В.Фосня '!AB43+[1]В.Чернігівка!AB43+[1]В.Хайча!AB43+'[1]Гладковичі '!AB43+[1]Гошів!AB43+[1]Лучанки!AB43+[1]Листвин!AB43+[1]Можари!AB43+[1]Овруч1!AB43+[1]Ігнатпіль!AB43+[1]Прилуки!AB43+[1]Черепин!AB43+[1]Піщаниця!AB43+[1]Покалів!AB43+[1]Кирдани!AB43+[1]Словечно!AB43+[1]Тхорин!AB43+[1]Шоломки!AB43+'[1]Сл-Шоломк.'!AB43+[1]Бондари!AB43+[1]Велідники!AB43+[1]Заріччя!AB43+[1]Норинськ!AB43+'[1]Перш.ДНЗ №2'!AB43+'[1]Перш.ДНЗ №1'!AB43+'[1]ДНЗ №10'!AB43+'[1]ДНЗ №8'!AB43+'[1]ДНЗ №6'!AB43+[1]Селезівка!AB43+'[1]ДНЗ №5'!AB43+'[1]ДНЗ №4'!AB43+'[1]ДНЗ №2'!AB43+'[1]ДНЗ №1'!AB46+[1]Бігунь!AB43</f>
        <v>0</v>
      </c>
      <c r="AC43" s="12">
        <f>'[1]В.Фосня '!AC43+[1]В.Чернігівка!AC43+[1]В.Хайча!AC43+'[1]Гладковичі '!AC43+[1]Гошів!AC43+[1]Лучанки!AC43+[1]Листвин!AC43+[1]Можари!AC43+[1]Овруч1!AC43+[1]Ігнатпіль!AC43+[1]Прилуки!AC43+[1]Черепин!AC43+[1]Піщаниця!AC43+[1]Покалів!AC43+[1]Кирдани!AC43+[1]Словечно!AC43+[1]Тхорин!AC43+[1]Шоломки!AC43+'[1]Сл-Шоломк.'!AC43+[1]Бондари!AC43+[1]Велідники!AC43+[1]Заріччя!AC43+[1]Норинськ!AC43+'[1]Перш.ДНЗ №2'!AC43+'[1]Перш.ДНЗ №1'!AC43+'[1]ДНЗ №10'!AC43+'[1]ДНЗ №8'!AC43+'[1]ДНЗ №6'!AC43+[1]Селезівка!AC43+'[1]ДНЗ №5'!AC43+'[1]ДНЗ №4'!AC43+'[1]ДНЗ №2'!AC43+'[1]ДНЗ №1'!AC46+[1]Бігунь!AC43</f>
        <v>0</v>
      </c>
      <c r="AD43" s="12"/>
      <c r="AE43" s="12"/>
    </row>
    <row r="44" spans="1:31" x14ac:dyDescent="0.25">
      <c r="A44" s="34"/>
      <c r="B44" s="8" t="s">
        <v>74</v>
      </c>
      <c r="C44" s="9"/>
      <c r="D44" s="8"/>
      <c r="E44" s="10"/>
      <c r="F44" s="11"/>
      <c r="G44" s="11"/>
      <c r="H44" s="11"/>
      <c r="I44" s="14"/>
      <c r="J44" s="14"/>
      <c r="K44" s="11"/>
      <c r="L44" s="11"/>
      <c r="M44" s="11"/>
      <c r="N44" s="12"/>
      <c r="O44" s="12">
        <f>'[1]В.Фосня '!O77+[1]В.Чернігівка!O77+[1]В.Хайча!O77+'[1]Гладковичі '!O77+[1]Гошів!O77+[1]Лучанки!O77+[1]Листвин!O77+[1]Можари!O77+[1]Овруч1!O77+[1]Ігнатпіль!O77+[1]Прилуки!O77+[1]Черепин!O77+[1]Піщаниця!O44+[1]Покалів!O44+[1]Кирдани!O44+[1]Словечно!O44+[1]Тхорин!O44+[1]Шоломки!O44+'[1]Сл-Шоломк.'!O44+[1]Бондари!O44+[1]Велідники!O44+[1]Заріччя!O44+[1]Норинськ!O44+'[1]Перш.ДНЗ №2'!O44+'[1]Перш.ДНЗ №1'!O44+'[1]ДНЗ №10'!O44+'[1]ДНЗ №8'!O44+'[1]ДНЗ №6'!O44+[1]Селезівка!O44+'[1]ДНЗ №5'!O44+'[1]ДНЗ №4'!O44+'[1]ДНЗ №2'!O44+'[1]ДНЗ №1'!O47+[1]Бігунь!O44</f>
        <v>0</v>
      </c>
      <c r="P44" s="12">
        <v>1378</v>
      </c>
      <c r="Q44" s="12">
        <f>'[1]В.Фосня '!Q77+[1]В.Чернігівка!Q77+[1]В.Хайча!Q77+'[1]Гладковичі '!Q77+[1]Гошів!Q77+[1]Лучанки!Q77+[1]Листвин!Q77+[1]Можари!Q77+[1]Овруч1!Q77+[1]Ігнатпіль!Q77+[1]Прилуки!Q77+[1]Черепин!Q77+[1]Піщаниця!Q44+[1]Покалів!Q44+[1]Кирдани!Q44+[1]Словечно!Q44+[1]Тхорин!Q44+[1]Шоломки!Q44+'[1]Сл-Шоломк.'!Q44+[1]Бондари!Q44+[1]Велідники!Q44+[1]Заріччя!Q44+[1]Норинськ!Q44+'[1]Перш.ДНЗ №2'!Q44+'[1]Перш.ДНЗ №1'!Q44+'[1]ДНЗ №10'!Q44+'[1]ДНЗ №8'!Q44+'[1]ДНЗ №6'!Q44+[1]Селезівка!Q44+'[1]ДНЗ №5'!Q44+'[1]ДНЗ №4'!Q44+'[1]ДНЗ №2'!Q44+'[1]ДНЗ №1'!Q47+[1]Бігунь!Q44</f>
        <v>25156.199999999997</v>
      </c>
      <c r="R44" s="12">
        <f>'[1]В.Фосня '!R77+[1]В.Чернігівка!R77+[1]В.Хайча!R77+'[1]Гладковичі '!R77+[1]Гошів!R77+[1]Лучанки!R77+[1]Листвин!R77+[1]Можари!R77+[1]Овруч1!R77+[1]Ігнатпіль!R77+[1]Прилуки!R77+[1]Черепин!R77+[1]Піщаниця!R44+[1]Покалів!R44+[1]Кирдани!R44+[1]Словечно!R44+[1]Тхорин!R44+[1]Шоломки!R44+'[1]Сл-Шоломк.'!R44+[1]Бондари!R44+[1]Велідники!R44+[1]Заріччя!R44+[1]Норинськ!R44+'[1]Перш.ДНЗ №2'!R44+'[1]Перш.ДНЗ №1'!R44+'[1]ДНЗ №10'!R44+'[1]ДНЗ №8'!R44+'[1]ДНЗ №6'!R44+[1]Селезівка!R44+'[1]ДНЗ №5'!R44+'[1]ДНЗ №4'!R44+'[1]ДНЗ №2'!R44+'[1]ДНЗ №1'!R47+[1]Бігунь!R44</f>
        <v>25155.8</v>
      </c>
      <c r="S44" s="12">
        <f>'[1]В.Фосня '!S44+[1]В.Чернігівка!S44+[1]В.Хайча!S44+'[1]Гладковичі '!S44+[1]Гошів!S44+[1]Лучанки!S44+[1]Листвин!S44+[1]Можари!S44+[1]Овруч1!S44+[1]Ігнатпіль!S44+[1]Прилуки!S44+[1]Черепин!S44+[1]Піщаниця!S44+[1]Покалів!S44+[1]Кирдани!S44+[1]Словечно!S44+[1]Тхорин!S44+[1]Шоломки!S44+'[1]Сл-Шоломк.'!S44+[1]Бондари!S44+[1]Велідники!S44+[1]Заріччя!S44+[1]Норинськ!S44+'[1]Перш.ДНЗ №2'!S44+'[1]Перш.ДНЗ №1'!S44+'[1]ДНЗ №10'!S44+'[1]ДНЗ №8'!S44+'[1]ДНЗ №6'!S44+[1]Селезівка!S44+'[1]ДНЗ №5'!S44+'[1]ДНЗ №4'!S44+'[1]ДНЗ №2'!S44+'[1]ДНЗ №1'!S47+[1]Бігунь!S44</f>
        <v>0</v>
      </c>
      <c r="T44" s="12">
        <f>'[1]В.Фосня '!T44+[1]В.Чернігівка!T44+[1]В.Хайча!T44+'[1]Гладковичі '!T44+[1]Гошів!T44+[1]Лучанки!T44+[1]Листвин!T44+[1]Можари!T44+[1]Овруч1!T44+[1]Ігнатпіль!T44+[1]Прилуки!T44+[1]Черепин!T44+[1]Піщаниця!T44+[1]Покалів!T44+[1]Кирдани!T44+[1]Словечно!T44+[1]Тхорин!T44+[1]Шоломки!T44+'[1]Сл-Шоломк.'!T44+[1]Бондари!T44+[1]Велідники!T44+[1]Заріччя!T44+[1]Норинськ!T44+'[1]Перш.ДНЗ №2'!T44+'[1]Перш.ДНЗ №1'!T44+'[1]ДНЗ №10'!T44+'[1]ДНЗ №8'!T44+'[1]ДНЗ №6'!T44+[1]Селезівка!T44+'[1]ДНЗ №5'!T44+'[1]ДНЗ №4'!T44+'[1]ДНЗ №2'!T44+'[1]ДНЗ №1'!T47+[1]Бігунь!T44</f>
        <v>0</v>
      </c>
      <c r="U44" s="12">
        <f>'[1]В.Фосня '!U44+[1]В.Чернігівка!U44+[1]В.Хайча!U44+'[1]Гладковичі '!U44+[1]Гошів!U44+[1]Лучанки!U44+[1]Листвин!U44+[1]Можари!U44+[1]Овруч1!U44+[1]Ігнатпіль!U44+[1]Прилуки!U44+[1]Черепин!U44+[1]Піщаниця!U44+[1]Покалів!U44+[1]Кирдани!U44+[1]Словечно!U44+[1]Тхорин!U44+[1]Шоломки!U44+'[1]Сл-Шоломк.'!U44+[1]Бондари!U44+[1]Велідники!U44+[1]Заріччя!U44+[1]Норинськ!U44+'[1]Перш.ДНЗ №2'!U44+'[1]Перш.ДНЗ №1'!U44+'[1]ДНЗ №10'!U44+'[1]ДНЗ №8'!U44+'[1]ДНЗ №6'!U44+[1]Селезівка!U44+'[1]ДНЗ №5'!U44+'[1]ДНЗ №4'!U44+'[1]ДНЗ №2'!U44+'[1]ДНЗ №1'!U47+[1]Бігунь!U44</f>
        <v>0</v>
      </c>
      <c r="V44" s="12">
        <f>'[1]В.Фосня '!V44+[1]В.Чернігівка!V44+[1]В.Хайча!V44+'[1]Гладковичі '!V44+[1]Гошів!V44+[1]Лучанки!V44+[1]Листвин!V44+[1]Можари!V44+[1]Овруч1!V44+[1]Ігнатпіль!V44+[1]Прилуки!V44+[1]Черепин!V44+[1]Піщаниця!V44+[1]Покалів!V44+[1]Кирдани!V44+[1]Словечно!V44+[1]Тхорин!V44+[1]Шоломки!V44+'[1]Сл-Шоломк.'!V44+[1]Бондари!V44+[1]Велідники!V44+[1]Заріччя!V44+[1]Норинськ!V44+'[1]Перш.ДНЗ №2'!V44+'[1]Перш.ДНЗ №1'!V44+'[1]ДНЗ №10'!V44+'[1]ДНЗ №8'!V44+'[1]ДНЗ №6'!V44+[1]Селезівка!V44+'[1]ДНЗ №5'!V44+'[1]ДНЗ №4'!V44+'[1]ДНЗ №2'!V44+'[1]ДНЗ №1'!V47+[1]Бігунь!V44</f>
        <v>0</v>
      </c>
      <c r="W44" s="12">
        <f>'[1]В.Фосня '!W44+[1]В.Чернігівка!W44+[1]В.Хайча!W44+'[1]Гладковичі '!W44+[1]Гошів!W44+[1]Лучанки!W44+[1]Листвин!W44+[1]Можари!W44+[1]Овруч1!W44+[1]Ігнатпіль!W44+[1]Прилуки!W44+[1]Черепин!W44+[1]Піщаниця!W44+[1]Покалів!W44+[1]Кирдани!W44+[1]Словечно!W44+[1]Тхорин!W44+[1]Шоломки!W44+'[1]Сл-Шоломк.'!W44+[1]Бондари!W44+[1]Велідники!W44+[1]Заріччя!W44+[1]Норинськ!W44+'[1]Перш.ДНЗ №2'!W44+'[1]Перш.ДНЗ №1'!W44+'[1]ДНЗ №10'!W44+'[1]ДНЗ №8'!W44+'[1]ДНЗ №6'!W44+[1]Селезівка!W44+'[1]ДНЗ №5'!W44+'[1]ДНЗ №4'!W44+'[1]ДНЗ №2'!W44+'[1]ДНЗ №1'!W47+[1]Бігунь!W44</f>
        <v>0</v>
      </c>
      <c r="X44" s="12">
        <f>'[1]В.Фосня '!X44+[1]В.Чернігівка!X44+[1]В.Хайча!X44+'[1]Гладковичі '!X44+[1]Гошів!X44+[1]Лучанки!X44+[1]Листвин!X44+[1]Можари!X44+[1]Овруч1!X44+[1]Ігнатпіль!X44+[1]Прилуки!X44+[1]Черепин!X44+[1]Піщаниця!X44+[1]Покалів!X44+[1]Кирдани!X44+[1]Словечно!X44+[1]Тхорин!X44+[1]Шоломки!X44+'[1]Сл-Шоломк.'!X44+[1]Бондари!X44+[1]Велідники!X44+[1]Заріччя!X44+[1]Норинськ!X44+'[1]Перш.ДНЗ №2'!X44+'[1]Перш.ДНЗ №1'!X44+'[1]ДНЗ №10'!X44+'[1]ДНЗ №8'!X44+'[1]ДНЗ №6'!X44+[1]Селезівка!X44+'[1]ДНЗ №5'!X44+'[1]ДНЗ №4'!X44+'[1]ДНЗ №2'!X44+'[1]ДНЗ №1'!X47+[1]Бігунь!X44</f>
        <v>0</v>
      </c>
      <c r="Y44" s="12">
        <f>'[1]В.Фосня '!Y44+[1]В.Чернігівка!Y44+[1]В.Хайча!Y44+'[1]Гладковичі '!Y44+[1]Гошів!Y44+[1]Лучанки!Y44+[1]Листвин!Y44+[1]Можари!Y44+[1]Овруч1!Y44+[1]Ігнатпіль!Y44+[1]Прилуки!Y44+[1]Черепин!Y44+[1]Піщаниця!Y44+[1]Покалів!Y44+[1]Кирдани!Y44+[1]Словечно!Y44+[1]Тхорин!Y44+[1]Шоломки!Y44+'[1]Сл-Шоломк.'!Y44+[1]Бондари!Y44+[1]Велідники!Y44+[1]Заріччя!Y44+[1]Норинськ!Y44+'[1]Перш.ДНЗ №2'!Y44+'[1]Перш.ДНЗ №1'!Y44+'[1]ДНЗ №10'!Y44+'[1]ДНЗ №8'!Y44+'[1]ДНЗ №6'!Y44+[1]Селезівка!Y44+'[1]ДНЗ №5'!Y44+'[1]ДНЗ №4'!Y44+'[1]ДНЗ №2'!Y44+'[1]ДНЗ №1'!Y47+[1]Бігунь!Y44</f>
        <v>0</v>
      </c>
      <c r="Z44" s="12">
        <f>'[1]В.Фосня '!Z44+[1]В.Чернігівка!Z44+[1]В.Хайча!Z44+'[1]Гладковичі '!Z44+[1]Гошів!Z44+[1]Лучанки!Z44+[1]Листвин!Z44+[1]Можари!Z44+[1]Овруч1!Z44+[1]Ігнатпіль!Z44+[1]Прилуки!Z44+[1]Черепин!Z44+[1]Піщаниця!Z44+[1]Покалів!Z44+[1]Кирдани!Z44+[1]Словечно!Z44+[1]Тхорин!Z44+[1]Шоломки!Z44+'[1]Сл-Шоломк.'!Z44+[1]Бондари!Z44+[1]Велідники!Z44+[1]Заріччя!Z44+[1]Норинськ!Z44+'[1]Перш.ДНЗ №2'!Z44+'[1]Перш.ДНЗ №1'!Z44+'[1]ДНЗ №10'!Z44+'[1]ДНЗ №8'!Z44+'[1]ДНЗ №6'!Z44+[1]Селезівка!Z44+'[1]ДНЗ №5'!Z44+'[1]ДНЗ №4'!Z44+'[1]ДНЗ №2'!Z44+'[1]ДНЗ №1'!Z44+[1]Бігунь!Z44</f>
        <v>0</v>
      </c>
      <c r="AA44" s="12">
        <f>'[1]В.Фосня '!AA44+[1]В.Чернігівка!AA44+[1]В.Хайча!AA44+'[1]Гладковичі '!AA44+[1]Гошів!AA44+[1]Лучанки!AA44+[1]Листвин!AA44+[1]Можари!AA44+[1]Овруч1!AA44+[1]Ігнатпіль!AA44+[1]Прилуки!AA44+[1]Черепин!AA44+[1]Піщаниця!AA44+[1]Покалів!AA44+[1]Кирдани!AA44+[1]Словечно!AA44+[1]Тхорин!AA44+[1]Шоломки!AA44+'[1]Сл-Шоломк.'!AA44+[1]Бондари!AA44+[1]Велідники!AA44+[1]Заріччя!AA44+[1]Норинськ!AA44+'[1]Перш.ДНЗ №2'!AA44+'[1]Перш.ДНЗ №1'!AA44+'[1]ДНЗ №10'!AA44+'[1]ДНЗ №8'!AA44+'[1]ДНЗ №6'!AA44+[1]Селезівка!AA44+'[1]ДНЗ №5'!AA44+'[1]ДНЗ №4'!AA44+'[1]ДНЗ №2'!AA44+'[1]ДНЗ №1'!AA47+[1]Бігунь!AA44</f>
        <v>2439.36</v>
      </c>
      <c r="AB44" s="12">
        <f>'[1]В.Фосня '!AB44+[1]В.Чернігівка!AB44+[1]В.Хайча!AB44+'[1]Гладковичі '!AB44+[1]Гошів!AB44+[1]Лучанки!AB44+[1]Листвин!AB44+[1]Можари!AB44+[1]Овруч1!AB44+[1]Ігнатпіль!AB44+[1]Прилуки!AB44+[1]Черепин!AB44+[1]Піщаниця!AB44+[1]Покалів!AB44+[1]Кирдани!AB44+[1]Словечно!AB44+[1]Тхорин!AB44+[1]Шоломки!AB44+'[1]Сл-Шоломк.'!AB44+[1]Бондари!AB44+[1]Велідники!AB44+[1]Заріччя!AB44+[1]Норинськ!AB44+'[1]Перш.ДНЗ №2'!AB44+'[1]Перш.ДНЗ №1'!AB44+'[1]ДНЗ №10'!AB44+'[1]ДНЗ №8'!AB44+'[1]ДНЗ №6'!AB44+[1]Селезівка!AB44+'[1]ДНЗ №5'!AB44+'[1]ДНЗ №4'!AB44+'[1]ДНЗ №2'!AB44+'[1]ДНЗ №1'!AB47+[1]Бігунь!AB44</f>
        <v>2625.45</v>
      </c>
      <c r="AC44" s="12">
        <f>'[1]В.Фосня '!AC44+[1]В.Чернігівка!AC44+[1]В.Хайча!AC44+'[1]Гладковичі '!AC44+[1]Гошів!AC44+[1]Лучанки!AC44+[1]Листвин!AC44+[1]Можари!AC44+[1]Овруч1!AC44+[1]Ігнатпіль!AC44+[1]Прилуки!AC44+[1]Черепин!AC44+[1]Піщаниця!AC44+[1]Покалів!AC44+[1]Кирдани!AC44+[1]Словечно!AC44+[1]Тхорин!AC44+[1]Шоломки!AC44+'[1]Сл-Шоломк.'!AC44+[1]Бондари!AC44+[1]Велідники!AC44+[1]Заріччя!AC44+[1]Норинськ!AC44+'[1]Перш.ДНЗ №2'!AC44+'[1]Перш.ДНЗ №1'!AC44+'[1]ДНЗ №10'!AC44+'[1]ДНЗ №8'!AC44+'[1]ДНЗ №6'!AC44+[1]Селезівка!AC44+'[1]ДНЗ №5'!AC44+'[1]ДНЗ №4'!AC44+'[1]ДНЗ №2'!AC44+'[1]ДНЗ №1'!AC47+[1]Бігунь!AC44</f>
        <v>31963.25</v>
      </c>
      <c r="AD44" s="12"/>
      <c r="AE44" s="12"/>
    </row>
    <row r="45" spans="1:31" x14ac:dyDescent="0.25">
      <c r="A45" s="34"/>
      <c r="B45" s="8" t="s">
        <v>75</v>
      </c>
      <c r="C45" s="9"/>
      <c r="D45" s="8"/>
      <c r="E45" s="10"/>
      <c r="F45" s="11"/>
      <c r="G45" s="11"/>
      <c r="H45" s="11"/>
      <c r="I45" s="14"/>
      <c r="J45" s="14"/>
      <c r="K45" s="11"/>
      <c r="L45" s="11"/>
      <c r="M45" s="11"/>
      <c r="N45" s="12"/>
      <c r="O45" s="12">
        <f>'[1]В.Фосня '!O78+[1]В.Чернігівка!O78+[1]В.Хайча!O78+'[1]Гладковичі '!O78+[1]Гошів!O78+[1]Лучанки!O78+[1]Листвин!O78+[1]Можари!O78+[1]Овруч1!O78+[1]Ігнатпіль!O78+[1]Прилуки!O78+[1]Черепин!O78+[1]Піщаниця!O45+[1]Покалів!O45+[1]Кирдани!O45+[1]Словечно!O45+[1]Тхорин!O45+[1]Шоломки!O45+'[1]Сл-Шоломк.'!O45+[1]Бондари!O45+[1]Велідники!O45+[1]Заріччя!O45+[1]Норинськ!O45+'[1]Перш.ДНЗ №2'!O45+'[1]Перш.ДНЗ №1'!O45+'[1]ДНЗ №10'!O45+'[1]ДНЗ №8'!O45+'[1]ДНЗ №6'!O45+[1]Селезівка!O45+'[1]ДНЗ №5'!O45+'[1]ДНЗ №4'!O45+'[1]ДНЗ №2'!O45+'[1]ДНЗ №1'!O48+[1]Бігунь!O45</f>
        <v>0</v>
      </c>
      <c r="P45" s="12">
        <v>1383</v>
      </c>
      <c r="Q45" s="12">
        <f>'[1]В.Фосня '!Q78+[1]В.Чернігівка!Q78+[1]В.Хайча!Q78+'[1]Гладковичі '!Q78+[1]Гошів!Q78+[1]Лучанки!Q78+[1]Листвин!Q78+[1]Можари!Q78+[1]Овруч1!Q78+[1]Ігнатпіль!Q78+[1]Прилуки!Q78+[1]Черепин!Q78+[1]Піщаниця!Q45+[1]Покалів!Q45+[1]Кирдани!Q45+[1]Словечно!Q45+[1]Тхорин!Q45+[1]Шоломки!Q45+'[1]Сл-Шоломк.'!Q45+[1]Бондари!Q45+[1]Велідники!Q45+[1]Заріччя!Q45+[1]Норинськ!Q45+'[1]Перш.ДНЗ №2'!Q45+'[1]Перш.ДНЗ №1'!Q45+'[1]ДНЗ №10'!Q45+'[1]ДНЗ №8'!Q45+'[1]ДНЗ №6'!Q45+[1]Селезівка!Q45+'[1]ДНЗ №5'!Q45+'[1]ДНЗ №4'!Q45+'[1]ДНЗ №2'!Q45+'[1]ДНЗ №1'!Q48+[1]Бігунь!Q45</f>
        <v>15537.8</v>
      </c>
      <c r="R45" s="12">
        <f>'[1]В.Фосня '!R78+[1]В.Чернігівка!R78+[1]В.Хайча!R78+'[1]Гладковичі '!R78+[1]Гошів!R78+[1]Лучанки!R78+[1]Листвин!R78+[1]Можари!R78+[1]Овруч1!R78+[1]Ігнатпіль!R78+[1]Прилуки!R78+[1]Черепин!R78+[1]Піщаниця!R45+[1]Покалів!R45+[1]Кирдани!R45+[1]Словечно!R45+[1]Тхорин!R45+[1]Шоломки!R45+'[1]Сл-Шоломк.'!R45+[1]Бондари!R45+[1]Велідники!R45+[1]Заріччя!R45+[1]Норинськ!R45+'[1]Перш.ДНЗ №2'!R45+'[1]Перш.ДНЗ №1'!R45+'[1]ДНЗ №10'!R45+'[1]ДНЗ №8'!R45+'[1]ДНЗ №6'!R45+[1]Селезівка!R45+'[1]ДНЗ №5'!R45+'[1]ДНЗ №4'!R45+'[1]ДНЗ №2'!R45+'[1]ДНЗ №1'!R48+[1]Бігунь!R45</f>
        <v>15537.8</v>
      </c>
      <c r="S45" s="12">
        <f>'[1]В.Фосня '!S45+[1]В.Чернігівка!S45+[1]В.Хайча!S45+'[1]Гладковичі '!S45+[1]Гошів!S45+[1]Лучанки!S45+[1]Листвин!S45+[1]Можари!S45+[1]Овруч1!S45+[1]Ігнатпіль!S45+[1]Прилуки!S45+[1]Черепин!S45+[1]Піщаниця!S45+[1]Покалів!S45+[1]Кирдани!S45+[1]Словечно!S45+[1]Тхорин!S45+[1]Шоломки!S45+'[1]Сл-Шоломк.'!S45+[1]Бондари!S45+[1]Велідники!S45+[1]Заріччя!S45+[1]Норинськ!S45+'[1]Перш.ДНЗ №2'!S45+'[1]Перш.ДНЗ №1'!S45+'[1]ДНЗ №10'!S45+'[1]ДНЗ №8'!S45+'[1]ДНЗ №6'!S45+[1]Селезівка!S45+'[1]ДНЗ №5'!S45+'[1]ДНЗ №4'!S45+'[1]ДНЗ №2'!S45+'[1]ДНЗ №1'!S48+[1]Бігунь!S45</f>
        <v>0</v>
      </c>
      <c r="T45" s="12">
        <f>'[1]В.Фосня '!T45+[1]В.Чернігівка!T45+[1]В.Хайча!T45+'[1]Гладковичі '!T45+[1]Гошів!T45+[1]Лучанки!T45+[1]Листвин!T45+[1]Можари!T45+[1]Овруч1!T45+[1]Ігнатпіль!T45+[1]Прилуки!T45+[1]Черепин!T45+[1]Піщаниця!T45+[1]Покалів!T45+[1]Кирдани!T45+[1]Словечно!T45+[1]Тхорин!T45+[1]Шоломки!T45+'[1]Сл-Шоломк.'!T45+[1]Бондари!T45+[1]Велідники!T45+[1]Заріччя!T45+[1]Норинськ!T45+'[1]Перш.ДНЗ №2'!T45+'[1]Перш.ДНЗ №1'!T45+'[1]ДНЗ №10'!T45+'[1]ДНЗ №8'!T45+'[1]ДНЗ №6'!T45+[1]Селезівка!T45+'[1]ДНЗ №5'!T45+'[1]ДНЗ №4'!T45+'[1]ДНЗ №2'!T45+'[1]ДНЗ №1'!T48+[1]Бігунь!T45</f>
        <v>0</v>
      </c>
      <c r="U45" s="12">
        <f>'[1]В.Фосня '!U45+[1]В.Чернігівка!U45+[1]В.Хайча!U45+'[1]Гладковичі '!U45+[1]Гошів!U45+[1]Лучанки!U45+[1]Листвин!U45+[1]Можари!U45+[1]Овруч1!U45+[1]Ігнатпіль!U45+[1]Прилуки!U45+[1]Черепин!U45+[1]Піщаниця!U45+[1]Покалів!U45+[1]Кирдани!U45+[1]Словечно!U45+[1]Тхорин!U45+[1]Шоломки!U45+'[1]Сл-Шоломк.'!U45+[1]Бондари!U45+[1]Велідники!U45+[1]Заріччя!U45+[1]Норинськ!U45+'[1]Перш.ДНЗ №2'!U45+'[1]Перш.ДНЗ №1'!U45+'[1]ДНЗ №10'!U45+'[1]ДНЗ №8'!U45+'[1]ДНЗ №6'!U45+[1]Селезівка!U45+'[1]ДНЗ №5'!U45+'[1]ДНЗ №4'!U45+'[1]ДНЗ №2'!U45+'[1]ДНЗ №1'!U48+[1]Бігунь!U45</f>
        <v>0</v>
      </c>
      <c r="V45" s="12">
        <f>'[1]В.Фосня '!V45+[1]В.Чернігівка!V45+[1]В.Хайча!V45+'[1]Гладковичі '!V45+[1]Гошів!V45+[1]Лучанки!V45+[1]Листвин!V45+[1]Можари!V45+[1]Овруч1!V45+[1]Ігнатпіль!V45+[1]Прилуки!V45+[1]Черепин!V45+[1]Піщаниця!V45+[1]Покалів!V45+[1]Кирдани!V45+[1]Словечно!V45+[1]Тхорин!V45+[1]Шоломки!V45+'[1]Сл-Шоломк.'!V45+[1]Бондари!V45+[1]Велідники!V45+[1]Заріччя!V45+[1]Норинськ!V45+'[1]Перш.ДНЗ №2'!V45+'[1]Перш.ДНЗ №1'!V45+'[1]ДНЗ №10'!V45+'[1]ДНЗ №8'!V45+'[1]ДНЗ №6'!V45+[1]Селезівка!V45+'[1]ДНЗ №5'!V45+'[1]ДНЗ №4'!V45+'[1]ДНЗ №2'!V45+'[1]ДНЗ №1'!V48+[1]Бігунь!V45</f>
        <v>0</v>
      </c>
      <c r="W45" s="12">
        <f>'[1]В.Фосня '!W45+[1]В.Чернігівка!W45+[1]В.Хайча!W45+'[1]Гладковичі '!W45+[1]Гошів!W45+[1]Лучанки!W45+[1]Листвин!W45+[1]Можари!W45+[1]Овруч1!W45+[1]Ігнатпіль!W45+[1]Прилуки!W45+[1]Черепин!W45+[1]Піщаниця!W45+[1]Покалів!W45+[1]Кирдани!W45+[1]Словечно!W45+[1]Тхорин!W45+[1]Шоломки!W45+'[1]Сл-Шоломк.'!W45+[1]Бондари!W45+[1]Велідники!W45+[1]Заріччя!W45+[1]Норинськ!W45+'[1]Перш.ДНЗ №2'!W45+'[1]Перш.ДНЗ №1'!W45+'[1]ДНЗ №10'!W45+'[1]ДНЗ №8'!W45+'[1]ДНЗ №6'!W45+[1]Селезівка!W45+'[1]ДНЗ №5'!W45+'[1]ДНЗ №4'!W45+'[1]ДНЗ №2'!W45+'[1]ДНЗ №1'!W48+[1]Бігунь!W45</f>
        <v>0</v>
      </c>
      <c r="X45" s="12">
        <f>'[1]В.Фосня '!X45+[1]В.Чернігівка!X45+[1]В.Хайча!X45+'[1]Гладковичі '!X45+[1]Гошів!X45+[1]Лучанки!X45+[1]Листвин!X45+[1]Можари!X45+[1]Овруч1!X45+[1]Ігнатпіль!X45+[1]Прилуки!X45+[1]Черепин!X45+[1]Піщаниця!X45+[1]Покалів!X45+[1]Кирдани!X45+[1]Словечно!X45+[1]Тхорин!X45+[1]Шоломки!X45+'[1]Сл-Шоломк.'!X45+[1]Бондари!X45+[1]Велідники!X45+[1]Заріччя!X45+[1]Норинськ!X45+'[1]Перш.ДНЗ №2'!X45+'[1]Перш.ДНЗ №1'!X45+'[1]ДНЗ №10'!X45+'[1]ДНЗ №8'!X45+'[1]ДНЗ №6'!X45+[1]Селезівка!X45+'[1]ДНЗ №5'!X45+'[1]ДНЗ №4'!X45+'[1]ДНЗ №2'!X45+'[1]ДНЗ №1'!X48+[1]Бігунь!X45</f>
        <v>0</v>
      </c>
      <c r="Y45" s="12">
        <f>'[1]В.Фосня '!Y45+[1]В.Чернігівка!Y45+[1]В.Хайча!Y45+'[1]Гладковичі '!Y45+[1]Гошів!Y45+[1]Лучанки!Y45+[1]Листвин!Y45+[1]Можари!Y45+[1]Овруч1!Y45+[1]Ігнатпіль!Y45+[1]Прилуки!Y45+[1]Черепин!Y45+[1]Піщаниця!Y45+[1]Покалів!Y45+[1]Кирдани!Y45+[1]Словечно!Y45+[1]Тхорин!Y45+[1]Шоломки!Y45+'[1]Сл-Шоломк.'!Y45+[1]Бондари!Y45+[1]Велідники!Y45+[1]Заріччя!Y45+[1]Норинськ!Y45+'[1]Перш.ДНЗ №2'!Y45+'[1]Перш.ДНЗ №1'!Y45+'[1]ДНЗ №10'!Y45+'[1]ДНЗ №8'!Y45+'[1]ДНЗ №6'!Y45+[1]Селезівка!Y45+'[1]ДНЗ №5'!Y45+'[1]ДНЗ №4'!Y45+'[1]ДНЗ №2'!Y45+'[1]ДНЗ №1'!Y48+[1]Бігунь!Y45</f>
        <v>0</v>
      </c>
      <c r="Z45" s="12">
        <f>'[1]В.Фосня '!Z45+[1]В.Чернігівка!Z45+[1]В.Хайча!Z45+'[1]Гладковичі '!Z45+[1]Гошів!Z45+[1]Лучанки!Z45+[1]Листвин!Z45+[1]Можари!Z45+[1]Овруч1!Z45+[1]Ігнатпіль!Z45+[1]Прилуки!Z45+[1]Черепин!Z45+[1]Піщаниця!Z45+[1]Покалів!Z45+[1]Кирдани!Z45+[1]Словечно!Z45+[1]Тхорин!Z45+[1]Шоломки!Z45+'[1]Сл-Шоломк.'!Z45+[1]Бондари!Z45+[1]Велідники!Z45+[1]Заріччя!Z45+[1]Норинськ!Z45+'[1]Перш.ДНЗ №2'!Z45+'[1]Перш.ДНЗ №1'!Z45+'[1]ДНЗ №10'!Z45+'[1]ДНЗ №8'!Z45+'[1]ДНЗ №6'!Z45+[1]Селезівка!Z45+'[1]ДНЗ №5'!Z45+'[1]ДНЗ №4'!Z45+'[1]ДНЗ №2'!Z45+'[1]ДНЗ №1'!Z45+[1]Бігунь!Z45</f>
        <v>0</v>
      </c>
      <c r="AA45" s="12">
        <f>'[1]В.Фосня '!AA45+[1]В.Чернігівка!AA45+[1]В.Хайча!AA45+'[1]Гладковичі '!AA45+[1]Гошів!AA45+[1]Лучанки!AA45+[1]Листвин!AA45+[1]Можари!AA45+[1]Овруч1!AA45+[1]Ігнатпіль!AA45+[1]Прилуки!AA45+[1]Черепин!AA45+[1]Піщаниця!AA45+[1]Покалів!AA45+[1]Кирдани!AA45+[1]Словечно!AA45+[1]Тхорин!AA45+[1]Шоломки!AA45+'[1]Сл-Шоломк.'!AA45+[1]Бондари!AA45+[1]Велідники!AA45+[1]Заріччя!AA45+[1]Норинськ!AA45+'[1]Перш.ДНЗ №2'!AA45+'[1]Перш.ДНЗ №1'!AA45+'[1]ДНЗ №10'!AA45+'[1]ДНЗ №8'!AA45+'[1]ДНЗ №6'!AA45+[1]Селезівка!AA45+'[1]ДНЗ №5'!AA45+'[1]ДНЗ №4'!AA45+'[1]ДНЗ №2'!AA45+'[1]ДНЗ №1'!AA48+[1]Бігунь!AA45</f>
        <v>803.6</v>
      </c>
      <c r="AB45" s="12">
        <f>'[1]В.Фосня '!AB45+[1]В.Чернігівка!AB45+[1]В.Хайча!AB45+'[1]Гладковичі '!AB45+[1]Гошів!AB45+[1]Лучанки!AB45+[1]Листвин!AB45+[1]Можари!AB45+[1]Овруч1!AB45+[1]Ігнатпіль!AB45+[1]Прилуки!AB45+[1]Черепин!AB45+[1]Піщаниця!AB45+[1]Покалів!AB45+[1]Кирдани!AB45+[1]Словечно!AB45+[1]Тхорин!AB45+[1]Шоломки!AB45+'[1]Сл-Шоломк.'!AB45+[1]Бондари!AB45+[1]Велідники!AB45+[1]Заріччя!AB45+[1]Норинськ!AB45+'[1]Перш.ДНЗ №2'!AB45+'[1]Перш.ДНЗ №1'!AB45+'[1]ДНЗ №10'!AB45+'[1]ДНЗ №8'!AB45+'[1]ДНЗ №6'!AB45+[1]Селезівка!AB45+'[1]ДНЗ №5'!AB45+'[1]ДНЗ №4'!AB45+'[1]ДНЗ №2'!AB45+'[1]ДНЗ №1'!AB48+[1]Бігунь!AB45</f>
        <v>3214.2799999999997</v>
      </c>
      <c r="AC45" s="12">
        <f>'[1]В.Фосня '!AC45+[1]В.Чернігівка!AC45+[1]В.Хайча!AC45+'[1]Гладковичі '!AC45+[1]Гошів!AC45+[1]Лучанки!AC45+[1]Листвин!AC45+[1]Можари!AC45+[1]Овруч1!AC45+[1]Ігнатпіль!AC45+[1]Прилуки!AC45+[1]Черепин!AC45+[1]Піщаниця!AC45+[1]Покалів!AC45+[1]Кирдани!AC45+[1]Словечно!AC45+[1]Тхорин!AC45+[1]Шоломки!AC45+'[1]Сл-Шоломк.'!AC45+[1]Бондари!AC45+[1]Велідники!AC45+[1]Заріччя!AC45+[1]Норинськ!AC45+'[1]Перш.ДНЗ №2'!AC45+'[1]Перш.ДНЗ №1'!AC45+'[1]ДНЗ №10'!AC45+'[1]ДНЗ №8'!AC45+'[1]ДНЗ №6'!AC45+[1]Селезівка!AC45+'[1]ДНЗ №5'!AC45+'[1]ДНЗ №4'!AC45+'[1]ДНЗ №2'!AC45+'[1]ДНЗ №1'!AC48+[1]Бігунь!AC45</f>
        <v>19556.280000000002</v>
      </c>
      <c r="AD45" s="12"/>
      <c r="AE45" s="12"/>
    </row>
    <row r="46" spans="1:31" x14ac:dyDescent="0.25">
      <c r="A46" s="34"/>
      <c r="B46" s="8" t="s">
        <v>76</v>
      </c>
      <c r="C46" s="9"/>
      <c r="D46" s="8"/>
      <c r="E46" s="10"/>
      <c r="F46" s="11"/>
      <c r="G46" s="11"/>
      <c r="H46" s="11"/>
      <c r="I46" s="14"/>
      <c r="J46" s="14"/>
      <c r="K46" s="11"/>
      <c r="L46" s="11"/>
      <c r="M46" s="11"/>
      <c r="N46" s="12"/>
      <c r="O46" s="12">
        <f>'[1]В.Фосня '!O79+[1]В.Чернігівка!O79+[1]В.Хайча!O79+'[1]Гладковичі '!O79+[1]Гошів!O79+[1]Лучанки!O79+[1]Листвин!O79+[1]Можари!O79+[1]Овруч1!O79+[1]Ігнатпіль!O79+[1]Прилуки!O79+[1]Черепин!O79+[1]Піщаниця!O46+[1]Покалів!O46+[1]Кирдани!O46+[1]Словечно!O46+[1]Тхорин!O46+[1]Шоломки!O46+'[1]Сл-Шоломк.'!O46+[1]Бондари!O46+[1]Велідники!O46+[1]Заріччя!O46+[1]Норинськ!O46+'[1]Перш.ДНЗ №2'!O46+'[1]Перш.ДНЗ №1'!O46+'[1]ДНЗ №10'!O46+'[1]ДНЗ №8'!O46+'[1]ДНЗ №6'!O46+[1]Селезівка!O46+'[1]ДНЗ №5'!O46+'[1]ДНЗ №4'!O46+'[1]ДНЗ №2'!O46+'[1]ДНЗ №1'!O49+[1]Бігунь!O46</f>
        <v>0</v>
      </c>
      <c r="P46" s="12">
        <v>1393</v>
      </c>
      <c r="Q46" s="12">
        <f>'[1]В.Фосня '!Q79+[1]В.Чернігівка!Q79+[1]В.Хайча!Q79+'[1]Гладковичі '!Q79+[1]Гошів!Q79+[1]Лучанки!Q79+[1]Листвин!Q79+[1]Можари!Q79+[1]Овруч1!Q79+[1]Ігнатпіль!Q79+[1]Прилуки!Q79+[1]Черепин!Q79+[1]Піщаниця!Q46+[1]Покалів!Q46+[1]Кирдани!Q46+[1]Словечно!Q46+[1]Тхорин!Q46+[1]Шоломки!Q46+'[1]Сл-Шоломк.'!Q46+[1]Бондари!Q46+[1]Велідники!Q46+[1]Заріччя!Q46+[1]Норинськ!Q46+'[1]Перш.ДНЗ №2'!Q46+'[1]Перш.ДНЗ №1'!Q46+'[1]ДНЗ №10'!Q46+'[1]ДНЗ №8'!Q46+'[1]ДНЗ №6'!Q46+[1]Селезівка!Q46+'[1]ДНЗ №5'!Q46+'[1]ДНЗ №4'!Q46+'[1]ДНЗ №2'!Q46+'[1]ДНЗ №1'!Q49+[1]Бігунь!Q46</f>
        <v>2792</v>
      </c>
      <c r="R46" s="12">
        <f>'[1]В.Фосня '!R79+[1]В.Чернігівка!R79+[1]В.Хайча!R79+'[1]Гладковичі '!R79+[1]Гошів!R79+[1]Лучанки!R79+[1]Листвин!R79+[1]Можари!R79+[1]Овруч1!R79+[1]Ігнатпіль!R79+[1]Прилуки!R79+[1]Черепин!R79+[1]Піщаниця!R46+[1]Покалів!R46+[1]Кирдани!R46+[1]Словечно!R46+[1]Тхорин!R46+[1]Шоломки!R46+'[1]Сл-Шоломк.'!R46+[1]Бондари!R46+[1]Велідники!R46+[1]Заріччя!R46+[1]Норинськ!R46+'[1]Перш.ДНЗ №2'!R46+'[1]Перш.ДНЗ №1'!R46+'[1]ДНЗ №10'!R46+'[1]ДНЗ №8'!R46+'[1]ДНЗ №6'!R46+[1]Селезівка!R46+'[1]ДНЗ №5'!R46+'[1]ДНЗ №4'!R46+'[1]ДНЗ №2'!R46+'[1]ДНЗ №1'!R49+[1]Бігунь!R46</f>
        <v>2792</v>
      </c>
      <c r="S46" s="12">
        <f>'[1]В.Фосня '!S46+[1]В.Чернігівка!S46+[1]В.Хайча!S46+'[1]Гладковичі '!S46+[1]Гошів!S46+[1]Лучанки!S46+[1]Листвин!S46+[1]Можари!S46+[1]Овруч1!S46+[1]Ігнатпіль!S46+[1]Прилуки!S46+[1]Черепин!S46+[1]Піщаниця!S46+[1]Покалів!S46+[1]Кирдани!S46+[1]Словечно!S46+[1]Тхорин!S46+[1]Шоломки!S46+'[1]Сл-Шоломк.'!S46+[1]Бондари!S46+[1]Велідники!S46+[1]Заріччя!S46+[1]Норинськ!S46+'[1]Перш.ДНЗ №2'!S46+'[1]Перш.ДНЗ №1'!S46+'[1]ДНЗ №10'!S46+'[1]ДНЗ №8'!S46+'[1]ДНЗ №6'!S46+[1]Селезівка!S46+'[1]ДНЗ №5'!S46+'[1]ДНЗ №4'!S46+'[1]ДНЗ №2'!S46+'[1]ДНЗ №1'!S49+[1]Бігунь!S46</f>
        <v>0</v>
      </c>
      <c r="T46" s="12">
        <f>'[1]В.Фосня '!T46+[1]В.Чернігівка!T46+[1]В.Хайча!T46+'[1]Гладковичі '!T46+[1]Гошів!T46+[1]Лучанки!T46+[1]Листвин!T46+[1]Можари!T46+[1]Овруч1!T46+[1]Ігнатпіль!T46+[1]Прилуки!T46+[1]Черепин!T46+[1]Піщаниця!T46+[1]Покалів!T46+[1]Кирдани!T46+[1]Словечно!T46+[1]Тхорин!T46+[1]Шоломки!T46+'[1]Сл-Шоломк.'!T46+[1]Бондари!T46+[1]Велідники!T46+[1]Заріччя!T46+[1]Норинськ!T46+'[1]Перш.ДНЗ №2'!T46+'[1]Перш.ДНЗ №1'!T46+'[1]ДНЗ №10'!T46+'[1]ДНЗ №8'!T46+'[1]ДНЗ №6'!T46+[1]Селезівка!T46+'[1]ДНЗ №5'!T46+'[1]ДНЗ №4'!T46+'[1]ДНЗ №2'!T46+'[1]ДНЗ №1'!T49+[1]Бігунь!T46</f>
        <v>0</v>
      </c>
      <c r="U46" s="12">
        <f>'[1]В.Фосня '!U46+[1]В.Чернігівка!U46+[1]В.Хайча!U46+'[1]Гладковичі '!U46+[1]Гошів!U46+[1]Лучанки!U46+[1]Листвин!U46+[1]Можари!U46+[1]Овруч1!U46+[1]Ігнатпіль!U46+[1]Прилуки!U46+[1]Черепин!U46+[1]Піщаниця!U46+[1]Покалів!U46+[1]Кирдани!U46+[1]Словечно!U46+[1]Тхорин!U46+[1]Шоломки!U46+'[1]Сл-Шоломк.'!U46+[1]Бондари!U46+[1]Велідники!U46+[1]Заріччя!U46+[1]Норинськ!U46+'[1]Перш.ДНЗ №2'!U46+'[1]Перш.ДНЗ №1'!U46+'[1]ДНЗ №10'!U46+'[1]ДНЗ №8'!U46+'[1]ДНЗ №6'!U46+[1]Селезівка!U46+'[1]ДНЗ №5'!U46+'[1]ДНЗ №4'!U46+'[1]ДНЗ №2'!U46+'[1]ДНЗ №1'!U49+[1]Бігунь!U46</f>
        <v>0</v>
      </c>
      <c r="V46" s="12">
        <f>'[1]В.Фосня '!V46+[1]В.Чернігівка!V46+[1]В.Хайча!V46+'[1]Гладковичі '!V46+[1]Гошів!V46+[1]Лучанки!V46+[1]Листвин!V46+[1]Можари!V46+[1]Овруч1!V46+[1]Ігнатпіль!V46+[1]Прилуки!V46+[1]Черепин!V46+[1]Піщаниця!V46+[1]Покалів!V46+[1]Кирдани!V46+[1]Словечно!V46+[1]Тхорин!V46+[1]Шоломки!V46+'[1]Сл-Шоломк.'!V46+[1]Бондари!V46+[1]Велідники!V46+[1]Заріччя!V46+[1]Норинськ!V46+'[1]Перш.ДНЗ №2'!V46+'[1]Перш.ДНЗ №1'!V46+'[1]ДНЗ №10'!V46+'[1]ДНЗ №8'!V46+'[1]ДНЗ №6'!V46+[1]Селезівка!V46+'[1]ДНЗ №5'!V46+'[1]ДНЗ №4'!V46+'[1]ДНЗ №2'!V46+'[1]ДНЗ №1'!V49+[1]Бігунь!V46</f>
        <v>0</v>
      </c>
      <c r="W46" s="12">
        <f>'[1]В.Фосня '!W46+[1]В.Чернігівка!W46+[1]В.Хайча!W46+'[1]Гладковичі '!W46+[1]Гошів!W46+[1]Лучанки!W46+[1]Листвин!W46+[1]Можари!W46+[1]Овруч1!W46+[1]Ігнатпіль!W46+[1]Прилуки!W46+[1]Черепин!W46+[1]Піщаниця!W46+[1]Покалів!W46+[1]Кирдани!W46+[1]Словечно!W46+[1]Тхорин!W46+[1]Шоломки!W46+'[1]Сл-Шоломк.'!W46+[1]Бондари!W46+[1]Велідники!W46+[1]Заріччя!W46+[1]Норинськ!W46+'[1]Перш.ДНЗ №2'!W46+'[1]Перш.ДНЗ №1'!W46+'[1]ДНЗ №10'!W46+'[1]ДНЗ №8'!W46+'[1]ДНЗ №6'!W46+[1]Селезівка!W46+'[1]ДНЗ №5'!W46+'[1]ДНЗ №4'!W46+'[1]ДНЗ №2'!W46+'[1]ДНЗ №1'!W49+[1]Бігунь!W46</f>
        <v>0</v>
      </c>
      <c r="X46" s="12">
        <f>'[1]В.Фосня '!X46+[1]В.Чернігівка!X46+[1]В.Хайча!X46+'[1]Гладковичі '!X46+[1]Гошів!X46+[1]Лучанки!X46+[1]Листвин!X46+[1]Можари!X46+[1]Овруч1!X46+[1]Ігнатпіль!X46+[1]Прилуки!X46+[1]Черепин!X46+[1]Піщаниця!X46+[1]Покалів!X46+[1]Кирдани!X46+[1]Словечно!X46+[1]Тхорин!X46+[1]Шоломки!X46+'[1]Сл-Шоломк.'!X46+[1]Бондари!X46+[1]Велідники!X46+[1]Заріччя!X46+[1]Норинськ!X46+'[1]Перш.ДНЗ №2'!X46+'[1]Перш.ДНЗ №1'!X46+'[1]ДНЗ №10'!X46+'[1]ДНЗ №8'!X46+'[1]ДНЗ №6'!X46+[1]Селезівка!X46+'[1]ДНЗ №5'!X46+'[1]ДНЗ №4'!X46+'[1]ДНЗ №2'!X46+'[1]ДНЗ №1'!X49+[1]Бігунь!X46</f>
        <v>0</v>
      </c>
      <c r="Y46" s="12">
        <f>'[1]В.Фосня '!Y46+[1]В.Чернігівка!Y46+[1]В.Хайча!Y46+'[1]Гладковичі '!Y46+[1]Гошів!Y46+[1]Лучанки!Y46+[1]Листвин!Y46+[1]Можари!Y46+[1]Овруч1!Y46+[1]Ігнатпіль!Y46+[1]Прилуки!Y46+[1]Черепин!Y46+[1]Піщаниця!Y46+[1]Покалів!Y46+[1]Кирдани!Y46+[1]Словечно!Y46+[1]Тхорин!Y46+[1]Шоломки!Y46+'[1]Сл-Шоломк.'!Y46+[1]Бондари!Y46+[1]Велідники!Y46+[1]Заріччя!Y46+[1]Норинськ!Y46+'[1]Перш.ДНЗ №2'!Y46+'[1]Перш.ДНЗ №1'!Y46+'[1]ДНЗ №10'!Y46+'[1]ДНЗ №8'!Y46+'[1]ДНЗ №6'!Y46+[1]Селезівка!Y46+'[1]ДНЗ №5'!Y46+'[1]ДНЗ №4'!Y46+'[1]ДНЗ №2'!Y46+'[1]ДНЗ №1'!Y49+[1]Бігунь!Y46</f>
        <v>113.12</v>
      </c>
      <c r="Z46" s="12">
        <f>'[1]В.Фосня '!Z46+[1]В.Чернігівка!Z46+[1]В.Хайча!Z46+'[1]Гладковичі '!Z46+[1]Гошів!Z46+[1]Лучанки!Z46+[1]Листвин!Z46+[1]Можари!Z46+[1]Овруч1!Z46+[1]Ігнатпіль!Z46+[1]Прилуки!Z46+[1]Черепин!Z46+[1]Піщаниця!Z46+[1]Покалів!Z46+[1]Кирдани!Z46+[1]Словечно!Z46+[1]Тхорин!Z46+[1]Шоломки!Z46+'[1]Сл-Шоломк.'!Z46+[1]Бондари!Z46+[1]Велідники!Z46+[1]Заріччя!Z46+[1]Норинськ!Z46+'[1]Перш.ДНЗ №2'!Z46+'[1]Перш.ДНЗ №1'!Z46+'[1]ДНЗ №10'!Z46+'[1]ДНЗ №8'!Z46+'[1]ДНЗ №6'!Z46+[1]Селезівка!Z46+'[1]ДНЗ №5'!Z46+'[1]ДНЗ №4'!Z46+'[1]ДНЗ №2'!Z46+'[1]ДНЗ №1'!Z46+[1]Бігунь!Z46</f>
        <v>0</v>
      </c>
      <c r="AA46" s="12">
        <f>'[1]В.Фосня '!AA46+[1]В.Чернігівка!AA46+[1]В.Хайча!AA46+'[1]Гладковичі '!AA46+[1]Гошів!AA46+[1]Лучанки!AA46+[1]Листвин!AA46+[1]Можари!AA46+[1]Овруч1!AA46+[1]Ігнатпіль!AA46+[1]Прилуки!AA46+[1]Черепин!AA46+[1]Піщаниця!AA46+[1]Покалів!AA46+[1]Кирдани!AA46+[1]Словечно!AA46+[1]Тхорин!AA46+[1]Шоломки!AA46+'[1]Сл-Шоломк.'!AA46+[1]Бондари!AA46+[1]Велідники!AA46+[1]Заріччя!AA46+[1]Норинськ!AA46+'[1]Перш.ДНЗ №2'!AA46+'[1]Перш.ДНЗ №1'!AA46+'[1]ДНЗ №10'!AA46+'[1]ДНЗ №8'!AA46+'[1]ДНЗ №6'!AA46+[1]Селезівка!AA46+'[1]ДНЗ №5'!AA46+'[1]ДНЗ №4'!AA46+'[1]ДНЗ №2'!AA46+'[1]ДНЗ №1'!AA49+[1]Бігунь!AA46</f>
        <v>0</v>
      </c>
      <c r="AB46" s="12">
        <f>'[1]В.Фосня '!AB46+[1]В.Чернігівка!AB46+[1]В.Хайча!AB46+'[1]Гладковичі '!AB46+[1]Гошів!AB46+[1]Лучанки!AB46+[1]Листвин!AB46+[1]Можари!AB46+[1]Овруч1!AB46+[1]Ігнатпіль!AB46+[1]Прилуки!AB46+[1]Черепин!AB46+[1]Піщаниця!AB46+[1]Покалів!AB46+[1]Кирдани!AB46+[1]Словечно!AB46+[1]Тхорин!AB46+[1]Шоломки!AB46+'[1]Сл-Шоломк.'!AB46+[1]Бондари!AB46+[1]Велідники!AB46+[1]Заріччя!AB46+[1]Норинськ!AB46+'[1]Перш.ДНЗ №2'!AB46+'[1]Перш.ДНЗ №1'!AB46+'[1]ДНЗ №10'!AB46+'[1]ДНЗ №8'!AB46+'[1]ДНЗ №6'!AB46+[1]Селезівка!AB46+'[1]ДНЗ №5'!AB46+'[1]ДНЗ №4'!AB46+'[1]ДНЗ №2'!AB46+'[1]ДНЗ №1'!AB49+[1]Бігунь!AB46</f>
        <v>0</v>
      </c>
      <c r="AC46" s="12">
        <f>'[1]В.Фосня '!AC46+[1]В.Чернігівка!AC46+[1]В.Хайча!AC46+'[1]Гладковичі '!AC46+[1]Гошів!AC46+[1]Лучанки!AC46+[1]Листвин!AC46+[1]Можари!AC46+[1]Овруч1!AC46+[1]Ігнатпіль!AC46+[1]Прилуки!AC46+[1]Черепин!AC46+[1]Піщаниця!AC46+[1]Покалів!AC46+[1]Кирдани!AC46+[1]Словечно!AC46+[1]Тхорин!AC46+[1]Шоломки!AC46+'[1]Сл-Шоломк.'!AC46+[1]Бондари!AC46+[1]Велідники!AC46+[1]Заріччя!AC46+[1]Норинськ!AC46+'[1]Перш.ДНЗ №2'!AC46+'[1]Перш.ДНЗ №1'!AC46+'[1]ДНЗ №10'!AC46+'[1]ДНЗ №8'!AC46+'[1]ДНЗ №6'!AC46+[1]Селезівка!AC46+'[1]ДНЗ №5'!AC46+'[1]ДНЗ №4'!AC46+'[1]ДНЗ №2'!AC46+'[1]ДНЗ №1'!AC49+[1]Бігунь!AC46</f>
        <v>6105.12</v>
      </c>
      <c r="AD46" s="12"/>
      <c r="AE46" s="12"/>
    </row>
    <row r="47" spans="1:31" x14ac:dyDescent="0.25">
      <c r="A47" s="34"/>
      <c r="B47" s="8" t="s">
        <v>77</v>
      </c>
      <c r="C47" s="9"/>
      <c r="D47" s="8"/>
      <c r="E47" s="10"/>
      <c r="F47" s="11"/>
      <c r="G47" s="11"/>
      <c r="H47" s="11"/>
      <c r="I47" s="14"/>
      <c r="J47" s="14"/>
      <c r="K47" s="11"/>
      <c r="L47" s="11"/>
      <c r="M47" s="11"/>
      <c r="N47" s="12"/>
      <c r="O47" s="12">
        <f>'[1]В.Фосня '!O80+[1]В.Чернігівка!O80+[1]В.Хайча!O80+'[1]Гладковичі '!O80+[1]Гошів!O80+[1]Лучанки!O80+[1]Листвин!O80+[1]Можари!O80+[1]Овруч1!O80+[1]Ігнатпіль!O80+[1]Прилуки!O80+[1]Черепин!O80+[1]Піщаниця!O47+[1]Покалів!O47+[1]Кирдани!O47+[1]Словечно!O47+[1]Тхорин!O47+[1]Шоломки!O47+'[1]Сл-Шоломк.'!O47+[1]Бондари!O47+[1]Велідники!O47+[1]Заріччя!O47+[1]Норинськ!O47+'[1]Перш.ДНЗ №2'!O47+'[1]Перш.ДНЗ №1'!O47+'[1]ДНЗ №10'!O47+'[1]ДНЗ №8'!O47+'[1]ДНЗ №6'!O47+[1]Селезівка!O47+'[1]ДНЗ №5'!O47+'[1]ДНЗ №4'!O47+'[1]ДНЗ №2'!O47+'[1]ДНЗ №1'!O50+[1]Бігунь!O47</f>
        <v>0</v>
      </c>
      <c r="P47" s="12">
        <v>1414</v>
      </c>
      <c r="Q47" s="12">
        <f>'[1]В.Фосня '!Q80+[1]В.Чернігівка!Q80+[1]В.Хайча!Q80+'[1]Гладковичі '!Q80+[1]Гошів!Q80+[1]Лучанки!Q80+[1]Листвин!Q80+[1]Можари!Q80+[1]Овруч1!Q80+[1]Ігнатпіль!Q80+[1]Прилуки!Q80+[1]Черепин!Q80+[1]Піщаниця!Q47+[1]Покалів!Q47+[1]Кирдани!Q47+[1]Словечно!Q47+[1]Тхорин!Q47+[1]Шоломки!Q47+'[1]Сл-Шоломк.'!Q47+[1]Бондари!Q47+[1]Велідники!Q47+[1]Заріччя!Q47+[1]Норинськ!Q47+'[1]Перш.ДНЗ №2'!Q47+'[1]Перш.ДНЗ №1'!Q47+'[1]ДНЗ №10'!Q47+'[1]ДНЗ №8'!Q47+'[1]ДНЗ №6'!Q47+[1]Селезівка!Q47+'[1]ДНЗ №5'!Q47+'[1]ДНЗ №4'!Q47+'[1]ДНЗ №2'!Q47+'[1]ДНЗ №1'!Q50+[1]Бігунь!Q47</f>
        <v>4714</v>
      </c>
      <c r="R47" s="12">
        <f>'[1]В.Фосня '!R80+[1]В.Чернігівка!R80+[1]В.Хайча!R80+'[1]Гладковичі '!R80+[1]Гошів!R80+[1]Лучанки!R80+[1]Листвин!R80+[1]Можари!R80+[1]Овруч1!R80+[1]Ігнатпіль!R80+[1]Прилуки!R80+[1]Черепин!R80+[1]Піщаниця!R47+[1]Покалів!R47+[1]Кирдани!R47+[1]Словечно!R47+[1]Тхорин!R47+[1]Шоломки!R47+'[1]Сл-Шоломк.'!R47+[1]Бондари!R47+[1]Велідники!R47+[1]Заріччя!R47+[1]Норинськ!R47+'[1]Перш.ДНЗ №2'!R47+'[1]Перш.ДНЗ №1'!R47+'[1]ДНЗ №10'!R47+'[1]ДНЗ №8'!R47+'[1]ДНЗ №6'!R47+[1]Селезівка!R47+'[1]ДНЗ №5'!R47+'[1]ДНЗ №4'!R47+'[1]ДНЗ №2'!R47+'[1]ДНЗ №1'!R50+[1]Бігунь!R47</f>
        <v>6228</v>
      </c>
      <c r="S47" s="12">
        <f>'[1]В.Фосня '!S47+[1]В.Чернігівка!S47+[1]В.Хайча!S47+'[1]Гладковичі '!S47+[1]Гошів!S47+[1]Лучанки!S47+[1]Листвин!S47+[1]Можари!S47+[1]Овруч1!S47+[1]Ігнатпіль!S47+[1]Прилуки!S47+[1]Черепин!S47+[1]Піщаниця!S47+[1]Покалів!S47+[1]Кирдани!S47+[1]Словечно!S47+[1]Тхорин!S47+[1]Шоломки!S47+'[1]Сл-Шоломк.'!S47+[1]Бондари!S47+[1]Велідники!S47+[1]Заріччя!S47+[1]Норинськ!S47+'[1]Перш.ДНЗ №2'!S47+'[1]Перш.ДНЗ №1'!S47+'[1]ДНЗ №10'!S47+'[1]ДНЗ №8'!S47+'[1]ДНЗ №6'!S47+[1]Селезівка!S47+'[1]ДНЗ №5'!S47+'[1]ДНЗ №4'!S47+'[1]ДНЗ №2'!S47+'[1]ДНЗ №1'!S50+[1]Бігунь!S47</f>
        <v>0</v>
      </c>
      <c r="T47" s="12">
        <f>'[1]В.Фосня '!T47+[1]В.Чернігівка!T47+[1]В.Хайча!T47+'[1]Гладковичі '!T47+[1]Гошів!T47+[1]Лучанки!T47+[1]Листвин!T47+[1]Можари!T47+[1]Овруч1!T47+[1]Ігнатпіль!T47+[1]Прилуки!T47+[1]Черепин!T47+[1]Піщаниця!T47+[1]Покалів!T47+[1]Кирдани!T47+[1]Словечно!T47+[1]Тхорин!T47+[1]Шоломки!T47+'[1]Сл-Шоломк.'!T47+[1]Бондари!T47+[1]Велідники!T47+[1]Заріччя!T47+[1]Норинськ!T47+'[1]Перш.ДНЗ №2'!T47+'[1]Перш.ДНЗ №1'!T47+'[1]ДНЗ №10'!T47+'[1]ДНЗ №8'!T47+'[1]ДНЗ №6'!T47+[1]Селезівка!T47+'[1]ДНЗ №5'!T47+'[1]ДНЗ №4'!T47+'[1]ДНЗ №2'!T47+'[1]ДНЗ №1'!T50+[1]Бігунь!T47</f>
        <v>0</v>
      </c>
      <c r="U47" s="12">
        <f>'[1]В.Фосня '!U47+[1]В.Чернігівка!U47+[1]В.Хайча!U47+'[1]Гладковичі '!U47+[1]Гошів!U47+[1]Лучанки!U47+[1]Листвин!U47+[1]Можари!U47+[1]Овруч1!U47+[1]Ігнатпіль!U47+[1]Прилуки!U47+[1]Черепин!U47+[1]Піщаниця!U47+[1]Покалів!U47+[1]Кирдани!U47+[1]Словечно!U47+[1]Тхорин!U47+[1]Шоломки!U47+'[1]Сл-Шоломк.'!U47+[1]Бондари!U47+[1]Велідники!U47+[1]Заріччя!U47+[1]Норинськ!U47+'[1]Перш.ДНЗ №2'!U47+'[1]Перш.ДНЗ №1'!U47+'[1]ДНЗ №10'!U47+'[1]ДНЗ №8'!U47+'[1]ДНЗ №6'!U47+[1]Селезівка!U47+'[1]ДНЗ №5'!U47+'[1]ДНЗ №4'!U47+'[1]ДНЗ №2'!U47+'[1]ДНЗ №1'!U50+[1]Бігунь!U47</f>
        <v>0</v>
      </c>
      <c r="V47" s="12">
        <f>'[1]В.Фосня '!V47+[1]В.Чернігівка!V47+[1]В.Хайча!V47+'[1]Гладковичі '!V47+[1]Гошів!V47+[1]Лучанки!V47+[1]Листвин!V47+[1]Можари!V47+[1]Овруч1!V47+[1]Ігнатпіль!V47+[1]Прилуки!V47+[1]Черепин!V47+[1]Піщаниця!V47+[1]Покалів!V47+[1]Кирдани!V47+[1]Словечно!V47+[1]Тхорин!V47+[1]Шоломки!V47+'[1]Сл-Шоломк.'!V47+[1]Бондари!V47+[1]Велідники!V47+[1]Заріччя!V47+[1]Норинськ!V47+'[1]Перш.ДНЗ №2'!V47+'[1]Перш.ДНЗ №1'!V47+'[1]ДНЗ №10'!V47+'[1]ДНЗ №8'!V47+'[1]ДНЗ №6'!V47+[1]Селезівка!V47+'[1]ДНЗ №5'!V47+'[1]ДНЗ №4'!V47+'[1]ДНЗ №2'!V47+'[1]ДНЗ №1'!V50+[1]Бігунь!V47</f>
        <v>0</v>
      </c>
      <c r="W47" s="12">
        <f>'[1]В.Фосня '!W47+[1]В.Чернігівка!W47+[1]В.Хайча!W47+'[1]Гладковичі '!W47+[1]Гошів!W47+[1]Лучанки!W47+[1]Листвин!W47+[1]Можари!W47+[1]Овруч1!W47+[1]Ігнатпіль!W47+[1]Прилуки!W47+[1]Черепин!W47+[1]Піщаниця!W47+[1]Покалів!W47+[1]Кирдани!W47+[1]Словечно!W47+[1]Тхорин!W47+[1]Шоломки!W47+'[1]Сл-Шоломк.'!W47+[1]Бондари!W47+[1]Велідники!W47+[1]Заріччя!W47+[1]Норинськ!W47+'[1]Перш.ДНЗ №2'!W47+'[1]Перш.ДНЗ №1'!W47+'[1]ДНЗ №10'!W47+'[1]ДНЗ №8'!W47+'[1]ДНЗ №6'!W47+[1]Селезівка!W47+'[1]ДНЗ №5'!W47+'[1]ДНЗ №4'!W47+'[1]ДНЗ №2'!W47+'[1]ДНЗ №1'!W50+[1]Бігунь!W47</f>
        <v>0</v>
      </c>
      <c r="X47" s="12">
        <f>'[1]В.Фосня '!X47+[1]В.Чернігівка!X47+[1]В.Хайча!X47+'[1]Гладковичі '!X47+[1]Гошів!X47+[1]Лучанки!X47+[1]Листвин!X47+[1]Можари!X47+[1]Овруч1!X47+[1]Ігнатпіль!X47+[1]Прилуки!X47+[1]Черепин!X47+[1]Піщаниця!X47+[1]Покалів!X47+[1]Кирдани!X47+[1]Словечно!X47+[1]Тхорин!X47+[1]Шоломки!X47+'[1]Сл-Шоломк.'!X47+[1]Бондари!X47+[1]Велідники!X47+[1]Заріччя!X47+[1]Норинськ!X47+'[1]Перш.ДНЗ №2'!X47+'[1]Перш.ДНЗ №1'!X47+'[1]ДНЗ №10'!X47+'[1]ДНЗ №8'!X47+'[1]ДНЗ №6'!X47+[1]Селезівка!X47+'[1]ДНЗ №5'!X47+'[1]ДНЗ №4'!X47+'[1]ДНЗ №2'!X47+'[1]ДНЗ №1'!X50+[1]Бігунь!X47</f>
        <v>0</v>
      </c>
      <c r="Y47" s="12">
        <f>'[1]В.Фосня '!Y47+[1]В.Чернігівка!Y47+[1]В.Хайча!Y47+'[1]Гладковичі '!Y47+[1]Гошів!Y47+[1]Лучанки!Y47+[1]Листвин!Y47+[1]Можари!Y47+[1]Овруч1!Y47+[1]Ігнатпіль!Y47+[1]Прилуки!Y47+[1]Черепин!Y47+[1]Піщаниця!Y47+[1]Покалів!Y47+[1]Кирдани!Y47+[1]Словечно!Y47+[1]Тхорин!Y47+[1]Шоломки!Y47+'[1]Сл-Шоломк.'!Y47+[1]Бондари!Y47+[1]Велідники!Y47+[1]Заріччя!Y47+[1]Норинськ!Y47+'[1]Перш.ДНЗ №2'!Y47+'[1]Перш.ДНЗ №1'!Y47+'[1]ДНЗ №10'!Y47+'[1]ДНЗ №8'!Y47+'[1]ДНЗ №6'!Y47+[1]Селезівка!Y47+'[1]ДНЗ №5'!Y47+'[1]ДНЗ №4'!Y47+'[1]ДНЗ №2'!Y47+'[1]ДНЗ №1'!Y50+[1]Бігунь!Y47</f>
        <v>242.24</v>
      </c>
      <c r="Z47" s="12">
        <f>'[1]В.Фосня '!Z47+[1]В.Чернігівка!Z47+[1]В.Хайча!Z47+'[1]Гладковичі '!Z47+[1]Гошів!Z47+[1]Лучанки!Z47+[1]Листвин!Z47+[1]Можари!Z47+[1]Овруч1!Z47+[1]Ігнатпіль!Z47+[1]Прилуки!Z47+[1]Черепин!Z47+[1]Піщаниця!Z47+[1]Покалів!Z47+[1]Кирдани!Z47+[1]Словечно!Z47+[1]Тхорин!Z47+[1]Шоломки!Z47+'[1]Сл-Шоломк.'!Z47+[1]Бондари!Z47+[1]Велідники!Z47+[1]Заріччя!Z47+[1]Норинськ!Z47+'[1]Перш.ДНЗ №2'!Z47+'[1]Перш.ДНЗ №1'!Z47+'[1]ДНЗ №10'!Z47+'[1]ДНЗ №8'!Z47+'[1]ДНЗ №6'!Z47+[1]Селезівка!Z47+'[1]ДНЗ №5'!Z47+'[1]ДНЗ №4'!Z47+'[1]ДНЗ №2'!Z47+'[1]ДНЗ №1'!Z47+[1]Бігунь!Z47</f>
        <v>0</v>
      </c>
      <c r="AA47" s="12">
        <f>'[1]В.Фосня '!AA47+[1]В.Чернігівка!AA47+[1]В.Хайча!AA47+'[1]Гладковичі '!AA47+[1]Гошів!AA47+[1]Лучанки!AA47+[1]Листвин!AA47+[1]Можари!AA47+[1]Овруч1!AA47+[1]Ігнатпіль!AA47+[1]Прилуки!AA47+[1]Черепин!AA47+[1]Піщаниця!AA47+[1]Покалів!AA47+[1]Кирдани!AA47+[1]Словечно!AA47+[1]Тхорин!AA47+[1]Шоломки!AA47+'[1]Сл-Шоломк.'!AA47+[1]Бондари!AA47+[1]Велідники!AA47+[1]Заріччя!AA47+[1]Норинськ!AA47+'[1]Перш.ДНЗ №2'!AA47+'[1]Перш.ДНЗ №1'!AA47+'[1]ДНЗ №10'!AA47+'[1]ДНЗ №8'!AA47+'[1]ДНЗ №6'!AA47+[1]Селезівка!AA47+'[1]ДНЗ №5'!AA47+'[1]ДНЗ №4'!AA47+'[1]ДНЗ №2'!AA47+'[1]ДНЗ №1'!AA50+[1]Бігунь!AA47</f>
        <v>0</v>
      </c>
      <c r="AB47" s="12">
        <f>'[1]В.Фосня '!AB47+[1]В.Чернігівка!AB47+[1]В.Хайча!AB47+'[1]Гладковичі '!AB47+[1]Гошів!AB47+[1]Лучанки!AB47+[1]Листвин!AB47+[1]Можари!AB47+[1]Овруч1!AB47+[1]Ігнатпіль!AB47+[1]Прилуки!AB47+[1]Черепин!AB47+[1]Піщаниця!AB47+[1]Покалів!AB47+[1]Кирдани!AB47+[1]Словечно!AB47+[1]Тхорин!AB47+[1]Шоломки!AB47+'[1]Сл-Шоломк.'!AB47+[1]Бондари!AB47+[1]Велідники!AB47+[1]Заріччя!AB47+[1]Норинськ!AB47+'[1]Перш.ДНЗ №2'!AB47+'[1]Перш.ДНЗ №1'!AB47+'[1]ДНЗ №10'!AB47+'[1]ДНЗ №8'!AB47+'[1]ДНЗ №6'!AB47+[1]Селезівка!AB47+'[1]ДНЗ №5'!AB47+'[1]ДНЗ №4'!AB47+'[1]ДНЗ №2'!AB47+'[1]ДНЗ №1'!AB50+[1]Бігунь!AB47</f>
        <v>0</v>
      </c>
      <c r="AC47" s="12">
        <f>'[1]В.Фосня '!AC47+[1]В.Чернігівка!AC47+[1]В.Хайча!AC47+'[1]Гладковичі '!AC47+[1]Гошів!AC47+[1]Лучанки!AC47+[1]Листвин!AC47+[1]Можари!AC47+[1]Овруч1!AC47+[1]Ігнатпіль!AC47+[1]Прилуки!AC47+[1]Черепин!AC47+[1]Піщаниця!AC47+[1]Покалів!AC47+[1]Кирдани!AC47+[1]Словечно!AC47+[1]Тхорин!AC47+[1]Шоломки!AC47+'[1]Сл-Шоломк.'!AC47+[1]Бондари!AC47+[1]Велідники!AC47+[1]Заріччя!AC47+[1]Норинськ!AC47+'[1]Перш.ДНЗ №2'!AC47+'[1]Перш.ДНЗ №1'!AC47+'[1]ДНЗ №10'!AC47+'[1]ДНЗ №8'!AC47+'[1]ДНЗ №6'!AC47+[1]Селезівка!AC47+'[1]ДНЗ №5'!AC47+'[1]ДНЗ №4'!AC47+'[1]ДНЗ №2'!AC47+'[1]ДНЗ №1'!AC50+[1]Бігунь!AC47</f>
        <v>8070.24</v>
      </c>
      <c r="AD47" s="12"/>
      <c r="AE47" s="12"/>
    </row>
    <row r="48" spans="1:31" x14ac:dyDescent="0.25">
      <c r="A48" s="34"/>
      <c r="B48" s="8" t="s">
        <v>78</v>
      </c>
      <c r="C48" s="9"/>
      <c r="D48" s="8"/>
      <c r="E48" s="10"/>
      <c r="F48" s="11"/>
      <c r="G48" s="11"/>
      <c r="H48" s="11"/>
      <c r="I48" s="14"/>
      <c r="J48" s="14"/>
      <c r="K48" s="11"/>
      <c r="L48" s="11"/>
      <c r="M48" s="11"/>
      <c r="N48" s="12"/>
      <c r="O48" s="12">
        <f>'[1]В.Фосня '!O81+[1]В.Чернігівка!O81+[1]В.Хайча!O81+'[1]Гладковичі '!O81+[1]Гошів!O81+[1]Лучанки!O81+[1]Листвин!O81+[1]Можари!O81+[1]Овруч1!O81+[1]Ігнатпіль!O81+[1]Прилуки!O81+[1]Черепин!O81+[1]Піщаниця!O48+[1]Покалів!O48+[1]Кирдани!O48+[1]Словечно!O48+[1]Тхорин!O48+[1]Шоломки!O48+'[1]Сл-Шоломк.'!O48+[1]Бондари!O48+[1]Велідники!O48+[1]Заріччя!O48+[1]Норинськ!O48+'[1]Перш.ДНЗ №2'!O48+'[1]Перш.ДНЗ №1'!O48+'[1]ДНЗ №10'!O48+'[1]ДНЗ №8'!O48+'[1]ДНЗ №6'!O48+[1]Селезівка!O48+'[1]ДНЗ №5'!O48+'[1]ДНЗ №4'!O48+'[1]ДНЗ №2'!O48+'[1]ДНЗ №1'!O51+[1]Бігунь!O48</f>
        <v>0</v>
      </c>
      <c r="P48" s="12">
        <v>1514</v>
      </c>
      <c r="Q48" s="12">
        <f>'[1]В.Фосня '!Q81+[1]В.Чернігівка!Q81+[1]В.Хайча!Q81+'[1]Гладковичі '!Q81+[1]Гошів!Q81+[1]Лучанки!Q81+[1]Листвин!Q81+[1]Можари!Q81+[1]Овруч1!Q81+[1]Ігнатпіль!Q81+[1]Прилуки!Q81+[1]Черепин!Q81+[1]Піщаниця!Q48+[1]Покалів!Q48+[1]Кирдани!Q48+[1]Словечно!Q48+[1]Тхорин!Q48+[1]Шоломки!Q48+'[1]Сл-Шоломк.'!Q48+[1]Бондари!Q48+[1]Велідники!Q48+[1]Заріччя!Q48+[1]Норинськ!Q48+'[1]Перш.ДНЗ №2'!Q48+'[1]Перш.ДНЗ №1'!Q48+'[1]ДНЗ №10'!Q48+'[1]ДНЗ №8'!Q48+'[1]ДНЗ №6'!Q48+[1]Селезівка!Q48+'[1]ДНЗ №5'!Q48+'[1]ДНЗ №4'!Q48+'[1]ДНЗ №2'!Q48+'[1]ДНЗ №1'!Q51+[1]Бігунь!Q48</f>
        <v>7042</v>
      </c>
      <c r="R48" s="12">
        <f>'[1]В.Фосня '!R81+[1]В.Чернігівка!R81+[1]В.Хайча!R81+'[1]Гладковичі '!R81+[1]Гошів!R81+[1]Лучанки!R81+[1]Листвин!R81+[1]Можари!R81+[1]Овруч1!R81+[1]Ігнатпіль!R81+[1]Прилуки!R81+[1]Черепин!R81+[1]Піщаниця!R48+[1]Покалів!R48+[1]Кирдани!R48+[1]Словечно!R48+[1]Тхорин!R48+[1]Шоломки!R48+'[1]Сл-Шоломк.'!R48+[1]Бондари!R48+[1]Велідники!R48+[1]Заріччя!R48+[1]Норинськ!R48+'[1]Перш.ДНЗ №2'!R48+'[1]Перш.ДНЗ №1'!R48+'[1]ДНЗ №10'!R48+'[1]ДНЗ №8'!R48+'[1]ДНЗ №6'!R48+[1]Селезівка!R48+'[1]ДНЗ №5'!R48+'[1]ДНЗ №4'!R48+'[1]ДНЗ №2'!R48+'[1]ДНЗ №1'!R51+[1]Бігунь!R48</f>
        <v>9364</v>
      </c>
      <c r="S48" s="12">
        <f>'[1]В.Фосня '!S48+[1]В.Чернігівка!S48+[1]В.Хайча!S48+'[1]Гладковичі '!S48+[1]Гошів!S48+[1]Лучанки!S48+[1]Листвин!S48+[1]Можари!S48+[1]Овруч1!S48+[1]Ігнатпіль!S48+[1]Прилуки!S48+[1]Черепин!S48+[1]Піщаниця!S48+[1]Покалів!S48+[1]Кирдани!S48+[1]Словечно!S48+[1]Тхорин!S48+[1]Шоломки!S48+'[1]Сл-Шоломк.'!S48+[1]Бондари!S48+[1]Велідники!S48+[1]Заріччя!S48+[1]Норинськ!S48+'[1]Перш.ДНЗ №2'!S48+'[1]Перш.ДНЗ №1'!S48+'[1]ДНЗ №10'!S48+'[1]ДНЗ №8'!S48+'[1]ДНЗ №6'!S48+[1]Селезівка!S48+'[1]ДНЗ №5'!S48+'[1]ДНЗ №4'!S48+'[1]ДНЗ №2'!S48+'[1]ДНЗ №1'!S51+[1]Бігунь!S48</f>
        <v>0</v>
      </c>
      <c r="T48" s="12">
        <f>'[1]В.Фосня '!T48+[1]В.Чернігівка!T48+[1]В.Хайча!T48+'[1]Гладковичі '!T48+[1]Гошів!T48+[1]Лучанки!T48+[1]Листвин!T48+[1]Можари!T48+[1]Овруч1!T48+[1]Ігнатпіль!T48+[1]Прилуки!T48+[1]Черепин!T48+[1]Піщаниця!T48+[1]Покалів!T48+[1]Кирдани!T48+[1]Словечно!T48+[1]Тхорин!T48+[1]Шоломки!T48+'[1]Сл-Шоломк.'!T48+[1]Бондари!T48+[1]Велідники!T48+[1]Заріччя!T48+[1]Норинськ!T48+'[1]Перш.ДНЗ №2'!T48+'[1]Перш.ДНЗ №1'!T48+'[1]ДНЗ №10'!T48+'[1]ДНЗ №8'!T48+'[1]ДНЗ №6'!T48+[1]Селезівка!T48+'[1]ДНЗ №5'!T48+'[1]ДНЗ №4'!T48+'[1]ДНЗ №2'!T48+'[1]ДНЗ №1'!T51+[1]Бігунь!T48</f>
        <v>0</v>
      </c>
      <c r="U48" s="12">
        <f>'[1]В.Фосня '!U48+[1]В.Чернігівка!U48+[1]В.Хайча!U48+'[1]Гладковичі '!U48+[1]Гошів!U48+[1]Лучанки!U48+[1]Листвин!U48+[1]Можари!U48+[1]Овруч1!U48+[1]Ігнатпіль!U48+[1]Прилуки!U48+[1]Черепин!U48+[1]Піщаниця!U48+[1]Покалів!U48+[1]Кирдани!U48+[1]Словечно!U48+[1]Тхорин!U48+[1]Шоломки!U48+'[1]Сл-Шоломк.'!U48+[1]Бондари!U48+[1]Велідники!U48+[1]Заріччя!U48+[1]Норинськ!U48+'[1]Перш.ДНЗ №2'!U48+'[1]Перш.ДНЗ №1'!U48+'[1]ДНЗ №10'!U48+'[1]ДНЗ №8'!U48+'[1]ДНЗ №6'!U48+[1]Селезівка!U48+'[1]ДНЗ №5'!U48+'[1]ДНЗ №4'!U48+'[1]ДНЗ №2'!U48+'[1]ДНЗ №1'!U51+[1]Бігунь!U48</f>
        <v>0</v>
      </c>
      <c r="V48" s="12">
        <f>'[1]В.Фосня '!V48+[1]В.Чернігівка!V48+[1]В.Хайча!V48+'[1]Гладковичі '!V48+[1]Гошів!V48+[1]Лучанки!V48+[1]Листвин!V48+[1]Можари!V48+[1]Овруч1!V48+[1]Ігнатпіль!V48+[1]Прилуки!V48+[1]Черепин!V48+[1]Піщаниця!V48+[1]Покалів!V48+[1]Кирдани!V48+[1]Словечно!V48+[1]Тхорин!V48+[1]Шоломки!V48+'[1]Сл-Шоломк.'!V48+[1]Бондари!V48+[1]Велідники!V48+[1]Заріччя!V48+[1]Норинськ!V48+'[1]Перш.ДНЗ №2'!V48+'[1]Перш.ДНЗ №1'!V48+'[1]ДНЗ №10'!V48+'[1]ДНЗ №8'!V48+'[1]ДНЗ №6'!V48+[1]Селезівка!V48+'[1]ДНЗ №5'!V48+'[1]ДНЗ №4'!V48+'[1]ДНЗ №2'!V48+'[1]ДНЗ №1'!V51+[1]Бігунь!V48</f>
        <v>0</v>
      </c>
      <c r="W48" s="12">
        <f>'[1]В.Фосня '!W48+[1]В.Чернігівка!W48+[1]В.Хайча!W48+'[1]Гладковичі '!W48+[1]Гошів!W48+[1]Лучанки!W48+[1]Листвин!W48+[1]Можари!W48+[1]Овруч1!W48+[1]Ігнатпіль!W48+[1]Прилуки!W48+[1]Черепин!W48+[1]Піщаниця!W48+[1]Покалів!W48+[1]Кирдани!W48+[1]Словечно!W48+[1]Тхорин!W48+[1]Шоломки!W48+'[1]Сл-Шоломк.'!W48+[1]Бондари!W48+[1]Велідники!W48+[1]Заріччя!W48+[1]Норинськ!W48+'[1]Перш.ДНЗ №2'!W48+'[1]Перш.ДНЗ №1'!W48+'[1]ДНЗ №10'!W48+'[1]ДНЗ №8'!W48+'[1]ДНЗ №6'!W48+[1]Селезівка!W48+'[1]ДНЗ №5'!W48+'[1]ДНЗ №4'!W48+'[1]ДНЗ №2'!W48+'[1]ДНЗ №1'!W51+[1]Бігунь!W48</f>
        <v>0</v>
      </c>
      <c r="X48" s="12">
        <f>'[1]В.Фосня '!X48+[1]В.Чернігівка!X48+[1]В.Хайча!X48+'[1]Гладковичі '!X48+[1]Гошів!X48+[1]Лучанки!X48+[1]Листвин!X48+[1]Можари!X48+[1]Овруч1!X48+[1]Ігнатпіль!X48+[1]Прилуки!X48+[1]Черепин!X48+[1]Піщаниця!X48+[1]Покалів!X48+[1]Кирдани!X48+[1]Словечно!X48+[1]Тхорин!X48+[1]Шоломки!X48+'[1]Сл-Шоломк.'!X48+[1]Бондари!X48+[1]Велідники!X48+[1]Заріччя!X48+[1]Норинськ!X48+'[1]Перш.ДНЗ №2'!X48+'[1]Перш.ДНЗ №1'!X48+'[1]ДНЗ №10'!X48+'[1]ДНЗ №8'!X48+'[1]ДНЗ №6'!X48+[1]Селезівка!X48+'[1]ДНЗ №5'!X48+'[1]ДНЗ №4'!X48+'[1]ДНЗ №2'!X48+'[1]ДНЗ №1'!X51+[1]Бігунь!X48</f>
        <v>0</v>
      </c>
      <c r="Y48" s="12">
        <f>'[1]В.Фосня '!Y48+[1]В.Чернігівка!Y48+[1]В.Хайча!Y48+'[1]Гладковичі '!Y48+[1]Гошів!Y48+[1]Лучанки!Y48+[1]Листвин!Y48+[1]Можари!Y48+[1]Овруч1!Y48+[1]Ігнатпіль!Y48+[1]Прилуки!Y48+[1]Черепин!Y48+[1]Піщаниця!Y48+[1]Покалів!Y48+[1]Кирдани!Y48+[1]Словечно!Y48+[1]Тхорин!Y48+[1]Шоломки!Y48+'[1]Сл-Шоломк.'!Y48+[1]Бондари!Y48+[1]Велідники!Y48+[1]Заріччя!Y48+[1]Норинськ!Y48+'[1]Перш.ДНЗ №2'!Y48+'[1]Перш.ДНЗ №1'!Y48+'[1]ДНЗ №10'!Y48+'[1]ДНЗ №8'!Y48+'[1]ДНЗ №6'!Y48+[1]Селезівка!Y48+'[1]ДНЗ №5'!Y48+'[1]ДНЗ №4'!Y48+'[1]ДНЗ №2'!Y48+'[1]ДНЗ №1'!Y51+[1]Бігунь!Y48</f>
        <v>0</v>
      </c>
      <c r="Z48" s="12">
        <f>'[1]В.Фосня '!Z48+[1]В.Чернігівка!Z48+[1]В.Хайча!Z48+'[1]Гладковичі '!Z48+[1]Гошів!Z48+[1]Лучанки!Z48+[1]Листвин!Z48+[1]Можари!Z48+[1]Овруч1!Z48+[1]Ігнатпіль!Z48+[1]Прилуки!Z48+[1]Черепин!Z48+[1]Піщаниця!Z48+[1]Покалів!Z48+[1]Кирдани!Z48+[1]Словечно!Z48+[1]Тхорин!Z48+[1]Шоломки!Z48+'[1]Сл-Шоломк.'!Z48+[1]Бондари!Z48+[1]Велідники!Z48+[1]Заріччя!Z48+[1]Норинськ!Z48+'[1]Перш.ДНЗ №2'!Z48+'[1]Перш.ДНЗ №1'!Z48+'[1]ДНЗ №10'!Z48+'[1]ДНЗ №8'!Z48+'[1]ДНЗ №6'!Z48+[1]Селезівка!Z48+'[1]ДНЗ №5'!Z48+'[1]ДНЗ №4'!Z48+'[1]ДНЗ №2'!Z48+'[1]ДНЗ №1'!Z48+[1]Бігунь!Z48</f>
        <v>0</v>
      </c>
      <c r="AA48" s="12">
        <f>'[1]В.Фосня '!AA48+[1]В.Чернігівка!AA48+[1]В.Хайча!AA48+'[1]Гладковичі '!AA48+[1]Гошів!AA48+[1]Лучанки!AA48+[1]Листвин!AA48+[1]Можари!AA48+[1]Овруч1!AA48+[1]Ігнатпіль!AA48+[1]Прилуки!AA48+[1]Черепин!AA48+[1]Піщаниця!AA48+[1]Покалів!AA48+[1]Кирдани!AA48+[1]Словечно!AA48+[1]Тхорин!AA48+[1]Шоломки!AA48+'[1]Сл-Шоломк.'!AA48+[1]Бондари!AA48+[1]Велідники!AA48+[1]Заріччя!AA48+[1]Норинськ!AA48+'[1]Перш.ДНЗ №2'!AA48+'[1]Перш.ДНЗ №1'!AA48+'[1]ДНЗ №10'!AA48+'[1]ДНЗ №8'!AA48+'[1]ДНЗ №6'!AA48+[1]Селезівка!AA48+'[1]ДНЗ №5'!AA48+'[1]ДНЗ №4'!AA48+'[1]ДНЗ №2'!AA48+'[1]ДНЗ №1'!AA51+[1]Бігунь!AA48</f>
        <v>0</v>
      </c>
      <c r="AB48" s="12">
        <f>'[1]В.Фосня '!AB48+[1]В.Чернігівка!AB48+[1]В.Хайча!AB48+'[1]Гладковичі '!AB48+[1]Гошів!AB48+[1]Лучанки!AB48+[1]Листвин!AB48+[1]Можари!AB48+[1]Овруч1!AB48+[1]Ігнатпіль!AB48+[1]Прилуки!AB48+[1]Черепин!AB48+[1]Піщаниця!AB48+[1]Покалів!AB48+[1]Кирдани!AB48+[1]Словечно!AB48+[1]Тхорин!AB48+[1]Шоломки!AB48+'[1]Сл-Шоломк.'!AB48+[1]Бондари!AB48+[1]Велідники!AB48+[1]Заріччя!AB48+[1]Норинськ!AB48+'[1]Перш.ДНЗ №2'!AB48+'[1]Перш.ДНЗ №1'!AB48+'[1]ДНЗ №10'!AB48+'[1]ДНЗ №8'!AB48+'[1]ДНЗ №6'!AB48+[1]Селезівка!AB48+'[1]ДНЗ №5'!AB48+'[1]ДНЗ №4'!AB48+'[1]ДНЗ №2'!AB48+'[1]ДНЗ №1'!AB51+[1]Бігунь!AB48</f>
        <v>0</v>
      </c>
      <c r="AC48" s="12">
        <f>'[1]В.Фосня '!AC48+[1]В.Чернігівка!AC48+[1]В.Хайча!AC48+'[1]Гладковичі '!AC48+[1]Гошів!AC48+[1]Лучанки!AC48+[1]Листвин!AC48+[1]Можари!AC48+[1]Овруч1!AC48+[1]Ігнатпіль!AC48+[1]Прилуки!AC48+[1]Черепин!AC48+[1]Піщаниця!AC48+[1]Покалів!AC48+[1]Кирдани!AC48+[1]Словечно!AC48+[1]Тхорин!AC48+[1]Шоломки!AC48+'[1]Сл-Шоломк.'!AC48+[1]Бондари!AC48+[1]Велідники!AC48+[1]Заріччя!AC48+[1]Норинськ!AC48+'[1]Перш.ДНЗ №2'!AC48+'[1]Перш.ДНЗ №1'!AC48+'[1]ДНЗ №10'!AC48+'[1]ДНЗ №8'!AC48+'[1]ДНЗ №6'!AC48+[1]Селезівка!AC48+'[1]ДНЗ №5'!AC48+'[1]ДНЗ №4'!AC48+'[1]ДНЗ №2'!AC48+'[1]ДНЗ №1'!AC51+[1]Бігунь!AC48</f>
        <v>17458.080000000002</v>
      </c>
      <c r="AD48" s="12"/>
      <c r="AE48" s="12"/>
    </row>
    <row r="49" spans="1:31" x14ac:dyDescent="0.25">
      <c r="A49" s="34"/>
      <c r="B49" s="8" t="s">
        <v>79</v>
      </c>
      <c r="C49" s="9"/>
      <c r="D49" s="8"/>
      <c r="E49" s="10"/>
      <c r="F49" s="11"/>
      <c r="G49" s="11"/>
      <c r="H49" s="11"/>
      <c r="I49" s="14"/>
      <c r="J49" s="14"/>
      <c r="K49" s="11"/>
      <c r="L49" s="11"/>
      <c r="M49" s="11"/>
      <c r="N49" s="12"/>
      <c r="O49" s="12">
        <f>'[1]В.Фосня '!O82+[1]В.Чернігівка!O82+[1]В.Хайча!O82+'[1]Гладковичі '!O82+[1]Гошів!O82+[1]Лучанки!O82+[1]Листвин!O82+[1]Можари!O82+[1]Овруч1!O82+[1]Ігнатпіль!O82+[1]Прилуки!O82+[1]Черепин!O82+[1]Піщаниця!O49+[1]Покалів!O49+[1]Кирдани!O49+[1]Словечно!O49+[1]Тхорин!O49+[1]Шоломки!O49+'[1]Сл-Шоломк.'!O49+[1]Бондари!O49+[1]Велідники!O49+[1]Заріччя!O49+[1]Норинськ!O49+'[1]Перш.ДНЗ №2'!O49+'[1]Перш.ДНЗ №1'!O49+'[1]ДНЗ №10'!O49+'[1]ДНЗ №8'!O49+'[1]ДНЗ №6'!O49+[1]Селезівка!O49+'[1]ДНЗ №5'!O49+'[1]ДНЗ №4'!O49+'[1]ДНЗ №2'!O49+'[1]ДНЗ №1'!O52+[1]Бігунь!O49</f>
        <v>0</v>
      </c>
      <c r="P49" s="12">
        <v>1378</v>
      </c>
      <c r="Q49" s="12">
        <f>'[1]В.Фосня '!Q82+[1]В.Чернігівка!Q82+[1]В.Хайча!Q82+'[1]Гладковичі '!Q82+[1]Гошів!Q82+[1]Лучанки!Q82+[1]Листвин!Q82+[1]Можари!Q82+[1]Овруч1!Q82+[1]Ігнатпіль!Q82+[1]Прилуки!Q82+[1]Черепин!Q82+[1]Піщаниця!Q49+[1]Покалів!Q49+[1]Кирдани!Q49+[1]Словечно!Q49+[1]Тхорин!Q49+[1]Шоломки!Q49+'[1]Сл-Шоломк.'!Q49+[1]Бондари!Q49+[1]Велідники!Q49+[1]Заріччя!Q49+[1]Норинськ!Q49+'[1]Перш.ДНЗ №2'!Q49+'[1]Перш.ДНЗ №1'!Q49+'[1]ДНЗ №10'!Q49+'[1]ДНЗ №8'!Q49+'[1]ДНЗ №6'!Q49+[1]Селезівка!Q49+'[1]ДНЗ №5'!Q49+'[1]ДНЗ №4'!Q49+'[1]ДНЗ №2'!Q49+'[1]ДНЗ №1'!Q52+[1]Бігунь!Q49</f>
        <v>19558</v>
      </c>
      <c r="R49" s="12">
        <f>'[1]В.Фосня '!R82+[1]В.Чернігівка!R82+[1]В.Хайча!R82+'[1]Гладковичі '!R82+[1]Гошів!R82+[1]Лучанки!R82+[1]Листвин!R82+[1]Можари!R82+[1]Овруч1!R82+[1]Ігнатпіль!R82+[1]Прилуки!R82+[1]Черепин!R82+[1]Піщаниця!R49+[1]Покалів!R49+[1]Кирдани!R49+[1]Словечно!R49+[1]Тхорин!R49+[1]Шоломки!R49+'[1]Сл-Шоломк.'!R49+[1]Бондари!R49+[1]Велідники!R49+[1]Заріччя!R49+[1]Норинськ!R49+'[1]Перш.ДНЗ №2'!R49+'[1]Перш.ДНЗ №1'!R49+'[1]ДНЗ №10'!R49+'[1]ДНЗ №8'!R49+'[1]ДНЗ №6'!R49+[1]Селезівка!R49+'[1]ДНЗ №5'!R49+'[1]ДНЗ №4'!R49+'[1]ДНЗ №2'!R49+'[1]ДНЗ №1'!R52+[1]Бігунь!R49</f>
        <v>24638</v>
      </c>
      <c r="S49" s="12">
        <f>'[1]В.Фосня '!S49+[1]В.Чернігівка!S49+[1]В.Хайча!S49+'[1]Гладковичі '!S49+[1]Гошів!S49+[1]Лучанки!S49+[1]Листвин!S49+[1]Можари!S49+[1]Овруч1!S49+[1]Ігнатпіль!S49+[1]Прилуки!S49+[1]Черепин!S49+[1]Піщаниця!S49+[1]Покалів!S49+[1]Кирдани!S49+[1]Словечно!S49+[1]Тхорин!S49+[1]Шоломки!S49+'[1]Сл-Шоломк.'!S49+[1]Бондари!S49+[1]Велідники!S49+[1]Заріччя!S49+[1]Норинськ!S49+'[1]Перш.ДНЗ №2'!S49+'[1]Перш.ДНЗ №1'!S49+'[1]ДНЗ №10'!S49+'[1]ДНЗ №8'!S49+'[1]ДНЗ №6'!S49+[1]Селезівка!S49+'[1]ДНЗ №5'!S49+'[1]ДНЗ №4'!S49+'[1]ДНЗ №2'!S49+'[1]ДНЗ №1'!S52+[1]Бігунь!S49</f>
        <v>0</v>
      </c>
      <c r="T49" s="12">
        <f>'[1]В.Фосня '!T49+[1]В.Чернігівка!T49+[1]В.Хайча!T49+'[1]Гладковичі '!T49+[1]Гошів!T49+[1]Лучанки!T49+[1]Листвин!T49+[1]Можари!T49+[1]Овруч1!T49+[1]Ігнатпіль!T49+[1]Прилуки!T49+[1]Черепин!T49+[1]Піщаниця!T49+[1]Покалів!T49+[1]Кирдани!T49+[1]Словечно!T49+[1]Тхорин!T49+[1]Шоломки!T49+'[1]Сл-Шоломк.'!T49+[1]Бондари!T49+[1]Велідники!T49+[1]Заріччя!T49+[1]Норинськ!T49+'[1]Перш.ДНЗ №2'!T49+'[1]Перш.ДНЗ №1'!T49+'[1]ДНЗ №10'!T49+'[1]ДНЗ №8'!T49+'[1]ДНЗ №6'!T49+[1]Селезівка!T49+'[1]ДНЗ №5'!T49+'[1]ДНЗ №4'!T49+'[1]ДНЗ №2'!T49+'[1]ДНЗ №1'!T52+[1]Бігунь!T49</f>
        <v>0</v>
      </c>
      <c r="U49" s="12">
        <f>'[1]В.Фосня '!U49+[1]В.Чернігівка!U49+[1]В.Хайча!U49+'[1]Гладковичі '!U49+[1]Гошів!U49+[1]Лучанки!U49+[1]Листвин!U49+[1]Можари!U49+[1]Овруч1!U49+[1]Ігнатпіль!U49+[1]Прилуки!U49+[1]Черепин!U49+[1]Піщаниця!U49+[1]Покалів!U49+[1]Кирдани!U49+[1]Словечно!U49+[1]Тхорин!U49+[1]Шоломки!U49+'[1]Сл-Шоломк.'!U49+[1]Бондари!U49+[1]Велідники!U49+[1]Заріччя!U49+[1]Норинськ!U49+'[1]Перш.ДНЗ №2'!U49+'[1]Перш.ДНЗ №1'!U49+'[1]ДНЗ №10'!U49+'[1]ДНЗ №8'!U49+'[1]ДНЗ №6'!U49+[1]Селезівка!U49+'[1]ДНЗ №5'!U49+'[1]ДНЗ №4'!U49+'[1]ДНЗ №2'!U49+'[1]ДНЗ №1'!U52+[1]Бігунь!U49</f>
        <v>0</v>
      </c>
      <c r="V49" s="12">
        <f>'[1]В.Фосня '!V49+[1]В.Чернігівка!V49+[1]В.Хайча!V49+'[1]Гладковичі '!V49+[1]Гошів!V49+[1]Лучанки!V49+[1]Листвин!V49+[1]Можари!V49+[1]Овруч1!V49+[1]Ігнатпіль!V49+[1]Прилуки!V49+[1]Черепин!V49+[1]Піщаниця!V49+[1]Покалів!V49+[1]Кирдани!V49+[1]Словечно!V49+[1]Тхорин!V49+[1]Шоломки!V49+'[1]Сл-Шоломк.'!V49+[1]Бондари!V49+[1]Велідники!V49+[1]Заріччя!V49+[1]Норинськ!V49+'[1]Перш.ДНЗ №2'!V49+'[1]Перш.ДНЗ №1'!V49+'[1]ДНЗ №10'!V49+'[1]ДНЗ №8'!V49+'[1]ДНЗ №6'!V49+[1]Селезівка!V49+'[1]ДНЗ №5'!V49+'[1]ДНЗ №4'!V49+'[1]ДНЗ №2'!V49+'[1]ДНЗ №1'!V52+[1]Бігунь!V49</f>
        <v>0</v>
      </c>
      <c r="W49" s="12">
        <f>'[1]В.Фосня '!W49+[1]В.Чернігівка!W49+[1]В.Хайча!W49+'[1]Гладковичі '!W49+[1]Гошів!W49+[1]Лучанки!W49+[1]Листвин!W49+[1]Можари!W49+[1]Овруч1!W49+[1]Ігнатпіль!W49+[1]Прилуки!W49+[1]Черепин!W49+[1]Піщаниця!W49+[1]Покалів!W49+[1]Кирдани!W49+[1]Словечно!W49+[1]Тхорин!W49+[1]Шоломки!W49+'[1]Сл-Шоломк.'!W49+[1]Бондари!W49+[1]Велідники!W49+[1]Заріччя!W49+[1]Норинськ!W49+'[1]Перш.ДНЗ №2'!W49+'[1]Перш.ДНЗ №1'!W49+'[1]ДНЗ №10'!W49+'[1]ДНЗ №8'!W49+'[1]ДНЗ №6'!W49+[1]Селезівка!W49+'[1]ДНЗ №5'!W49+'[1]ДНЗ №4'!W49+'[1]ДНЗ №2'!W49+'[1]ДНЗ №1'!W52+[1]Бігунь!W49</f>
        <v>0</v>
      </c>
      <c r="X49" s="12">
        <f>'[1]В.Фосня '!X49+[1]В.Чернігівка!X49+[1]В.Хайча!X49+'[1]Гладковичі '!X49+[1]Гошів!X49+[1]Лучанки!X49+[1]Листвин!X49+[1]Можари!X49+[1]Овруч1!X49+[1]Ігнатпіль!X49+[1]Прилуки!X49+[1]Черепин!X49+[1]Піщаниця!X49+[1]Покалів!X49+[1]Кирдани!X49+[1]Словечно!X49+[1]Тхорин!X49+[1]Шоломки!X49+'[1]Сл-Шоломк.'!X49+[1]Бондари!X49+[1]Велідники!X49+[1]Заріччя!X49+[1]Норинськ!X49+'[1]Перш.ДНЗ №2'!X49+'[1]Перш.ДНЗ №1'!X49+'[1]ДНЗ №10'!X49+'[1]ДНЗ №8'!X49+'[1]ДНЗ №6'!X49+[1]Селезівка!X49+'[1]ДНЗ №5'!X49+'[1]ДНЗ №4'!X49+'[1]ДНЗ №2'!X49+'[1]ДНЗ №1'!X52+[1]Бігунь!X49</f>
        <v>0</v>
      </c>
      <c r="Y49" s="12">
        <f>'[1]В.Фосня '!Y49+[1]В.Чернігівка!Y49+[1]В.Хайча!Y49+'[1]Гладковичі '!Y49+[1]Гошів!Y49+[1]Лучанки!Y49+[1]Листвин!Y49+[1]Можари!Y49+[1]Овруч1!Y49+[1]Ігнатпіль!Y49+[1]Прилуки!Y49+[1]Черепин!Y49+[1]Піщаниця!Y49+[1]Покалів!Y49+[1]Кирдани!Y49+[1]Словечно!Y49+[1]Тхорин!Y49+[1]Шоломки!Y49+'[1]Сл-Шоломк.'!Y49+[1]Бондари!Y49+[1]Велідники!Y49+[1]Заріччя!Y49+[1]Норинськ!Y49+'[1]Перш.ДНЗ №2'!Y49+'[1]Перш.ДНЗ №1'!Y49+'[1]ДНЗ №10'!Y49+'[1]ДНЗ №8'!Y49+'[1]ДНЗ №6'!Y49+[1]Селезівка!Y49+'[1]ДНЗ №5'!Y49+'[1]ДНЗ №4'!Y49+'[1]ДНЗ №2'!Y49+'[1]ДНЗ №1'!Y52+[1]Бігунь!Y49</f>
        <v>1218.6399999999999</v>
      </c>
      <c r="Z49" s="12">
        <f>'[1]В.Фосня '!Z49+[1]В.Чернігівка!Z49+[1]В.Хайча!Z49+'[1]Гладковичі '!Z49+[1]Гошів!Z49+[1]Лучанки!Z49+[1]Листвин!Z49+[1]Можари!Z49+[1]Овруч1!Z49+[1]Ігнатпіль!Z49+[1]Прилуки!Z49+[1]Черепин!Z49+[1]Піщаниця!Z49+[1]Покалів!Z49+[1]Кирдани!Z49+[1]Словечно!Z49+[1]Тхорин!Z49+[1]Шоломки!Z49+'[1]Сл-Шоломк.'!Z49+[1]Бондари!Z49+[1]Велідники!Z49+[1]Заріччя!Z49+[1]Норинськ!Z49+'[1]Перш.ДНЗ №2'!Z49+'[1]Перш.ДНЗ №1'!Z49+'[1]ДНЗ №10'!Z49+'[1]ДНЗ №8'!Z49+'[1]ДНЗ №6'!Z49+[1]Селезівка!Z49+'[1]ДНЗ №5'!Z49+'[1]ДНЗ №4'!Z49+'[1]ДНЗ №2'!Z49+'[1]ДНЗ №1'!Z49+[1]Бігунь!Z49</f>
        <v>0</v>
      </c>
      <c r="AA49" s="12">
        <f>'[1]В.Фосня '!AA49+[1]В.Чернігівка!AA49+[1]В.Хайча!AA49+'[1]Гладковичі '!AA49+[1]Гошів!AA49+[1]Лучанки!AA49+[1]Листвин!AA49+[1]Можари!AA49+[1]Овруч1!AA49+[1]Ігнатпіль!AA49+[1]Прилуки!AA49+[1]Черепин!AA49+[1]Піщаниця!AA49+[1]Покалів!AA49+[1]Кирдани!AA49+[1]Словечно!AA49+[1]Тхорин!AA49+[1]Шоломки!AA49+'[1]Сл-Шоломк.'!AA49+[1]Бондари!AA49+[1]Велідники!AA49+[1]Заріччя!AA49+[1]Норинськ!AA49+'[1]Перш.ДНЗ №2'!AA49+'[1]Перш.ДНЗ №1'!AA49+'[1]ДНЗ №10'!AA49+'[1]ДНЗ №8'!AA49+'[1]ДНЗ №6'!AA49+[1]Селезівка!AA49+'[1]ДНЗ №5'!AA49+'[1]ДНЗ №4'!AA49+'[1]ДНЗ №2'!AA49+'[1]ДНЗ №1'!AA52+[1]Бігунь!AA49</f>
        <v>0</v>
      </c>
      <c r="AB49" s="12">
        <f>'[1]В.Фосня '!AB49+[1]В.Чернігівка!AB49+[1]В.Хайча!AB49+'[1]Гладковичі '!AB49+[1]Гошів!AB49+[1]Лучанки!AB49+[1]Листвин!AB49+[1]Можари!AB49+[1]Овруч1!AB49+[1]Ігнатпіль!AB49+[1]Прилуки!AB49+[1]Черепин!AB49+[1]Піщаниця!AB49+[1]Покалів!AB49+[1]Кирдани!AB49+[1]Словечно!AB49+[1]Тхорин!AB49+[1]Шоломки!AB49+'[1]Сл-Шоломк.'!AB49+[1]Бондари!AB49+[1]Велідники!AB49+[1]Заріччя!AB49+[1]Норинськ!AB49+'[1]Перш.ДНЗ №2'!AB49+'[1]Перш.ДНЗ №1'!AB49+'[1]ДНЗ №10'!AB49+'[1]ДНЗ №8'!AB49+'[1]ДНЗ №6'!AB49+[1]Селезівка!AB49+'[1]ДНЗ №5'!AB49+'[1]ДНЗ №4'!AB49+'[1]ДНЗ №2'!AB49+'[1]ДНЗ №1'!AB52+[1]Бігунь!AB49</f>
        <v>0</v>
      </c>
      <c r="AC49" s="12">
        <f>'[1]В.Фосня '!AC49+[1]В.Чернігівка!AC49+[1]В.Хайча!AC49+'[1]Гладковичі '!AC49+[1]Гошів!AC49+[1]Лучанки!AC49+[1]Листвин!AC49+[1]Можари!AC49+[1]Овруч1!AC49+[1]Ігнатпіль!AC49+[1]Прилуки!AC49+[1]Черепин!AC49+[1]Піщаниця!AC49+[1]Покалів!AC49+[1]Кирдани!AC49+[1]Словечно!AC49+[1]Тхорин!AC49+[1]Шоломки!AC49+'[1]Сл-Шоломк.'!AC49+[1]Бондари!AC49+[1]Велідники!AC49+[1]Заріччя!AC49+[1]Норинськ!AC49+'[1]Перш.ДНЗ №2'!AC49+'[1]Перш.ДНЗ №1'!AC49+'[1]ДНЗ №10'!AC49+'[1]ДНЗ №8'!AC49+'[1]ДНЗ №6'!AC49+[1]Селезівка!AC49+'[1]ДНЗ №5'!AC49+'[1]ДНЗ №4'!AC49+'[1]ДНЗ №2'!AC49+'[1]ДНЗ №1'!AC52+[1]Бігунь!AC49</f>
        <v>38532.720000000001</v>
      </c>
      <c r="AD49" s="12"/>
      <c r="AE49" s="12"/>
    </row>
    <row r="50" spans="1:31" x14ac:dyDescent="0.25">
      <c r="A50" s="34"/>
      <c r="B50" s="8" t="s">
        <v>80</v>
      </c>
      <c r="C50" s="9"/>
      <c r="D50" s="8"/>
      <c r="E50" s="10"/>
      <c r="F50" s="11"/>
      <c r="G50" s="11"/>
      <c r="H50" s="11"/>
      <c r="I50" s="14"/>
      <c r="J50" s="14"/>
      <c r="K50" s="11"/>
      <c r="L50" s="11"/>
      <c r="M50" s="11"/>
      <c r="N50" s="12"/>
      <c r="O50" s="12">
        <f>'[1]В.Фосня '!O83+[1]В.Чернігівка!O83+[1]В.Хайча!O83+'[1]Гладковичі '!O83+[1]Гошів!O83+[1]Лучанки!O83+[1]Листвин!O83+[1]Можари!O83+[1]Овруч1!O83+[1]Ігнатпіль!O83+[1]Прилуки!O83+[1]Черепин!O83+[1]Піщаниця!O50+[1]Покалів!O50+[1]Кирдани!O50+[1]Словечно!O50+[1]Тхорин!O50+[1]Шоломки!O50+'[1]Сл-Шоломк.'!O50+[1]Бондари!O50+[1]Велідники!O50+[1]Заріччя!O50+[1]Норинськ!O50+'[1]Перш.ДНЗ №2'!O50+'[1]Перш.ДНЗ №1'!O50+'[1]ДНЗ №10'!O50+'[1]ДНЗ №8'!O50+'[1]ДНЗ №6'!O50+[1]Селезівка!O50+'[1]ДНЗ №5'!O50+'[1]ДНЗ №4'!O50+'[1]ДНЗ №2'!O50+'[1]ДНЗ №1'!O53+[1]Бігунь!O50</f>
        <v>0</v>
      </c>
      <c r="P50" s="12">
        <v>1383</v>
      </c>
      <c r="Q50" s="12">
        <f>'[1]В.Фосня '!Q83+[1]В.Чернігівка!Q83+[1]В.Хайча!Q83+'[1]Гладковичі '!Q83+[1]Гошів!Q83+[1]Лучанки!Q83+[1]Листвин!Q83+[1]Можари!Q83+[1]Овруч1!Q83+[1]Ігнатпіль!Q83+[1]Прилуки!Q83+[1]Черепин!Q83+[1]Піщаниця!Q50+[1]Покалів!Q50+[1]Кирдани!Q50+[1]Словечно!Q50+[1]Тхорин!Q50+[1]Шоломки!Q50+'[1]Сл-Шоломк.'!Q50+[1]Бондари!Q50+[1]Велідники!Q50+[1]Заріччя!Q50+[1]Норинськ!Q50+'[1]Перш.ДНЗ №2'!Q50+'[1]Перш.ДНЗ №1'!Q50+'[1]ДНЗ №10'!Q50+'[1]ДНЗ №8'!Q50+'[1]ДНЗ №6'!Q50+[1]Селезівка!Q50+'[1]ДНЗ №5'!Q50+'[1]ДНЗ №4'!Q50+'[1]ДНЗ №2'!Q50+'[1]ДНЗ №1'!Q53+[1]Бігунь!Q50</f>
        <v>3808</v>
      </c>
      <c r="R50" s="12">
        <f>'[1]В.Фосня '!R83+[1]В.Чернігівка!R83+[1]В.Хайча!R83+'[1]Гладковичі '!R83+[1]Гошів!R83+[1]Лучанки!R83+[1]Листвин!R83+[1]Можари!R83+[1]Овруч1!R83+[1]Ігнатпіль!R83+[1]Прилуки!R83+[1]Черепин!R83+[1]Піщаниця!R50+[1]Покалів!R50+[1]Кирдани!R50+[1]Словечно!R50+[1]Тхорин!R50+[1]Шоломки!R50+'[1]Сл-Шоломк.'!R50+[1]Бондари!R50+[1]Велідники!R50+[1]Заріччя!R50+[1]Норинськ!R50+'[1]Перш.ДНЗ №2'!R50+'[1]Перш.ДНЗ №1'!R50+'[1]ДНЗ №10'!R50+'[1]ДНЗ №8'!R50+'[1]ДНЗ №6'!R50+[1]Селезівка!R50+'[1]ДНЗ №5'!R50+'[1]ДНЗ №4'!R50+'[1]ДНЗ №2'!R50+'[1]ДНЗ №1'!R53+[1]Бігунь!R50</f>
        <v>5440</v>
      </c>
      <c r="S50" s="12">
        <f>'[1]В.Фосня '!S50+[1]В.Чернігівка!S50+[1]В.Хайча!S50+'[1]Гладковичі '!S50+[1]Гошів!S50+[1]Лучанки!S50+[1]Листвин!S50+[1]Можари!S50+[1]Овруч1!S50+[1]Ігнатпіль!S50+[1]Прилуки!S50+[1]Черепин!S50+[1]Піщаниця!S50+[1]Покалів!S50+[1]Кирдани!S50+[1]Словечно!S50+[1]Тхорин!S50+[1]Шоломки!S50+'[1]Сл-Шоломк.'!S50+[1]Бондари!S50+[1]Велідники!S50+[1]Заріччя!S50+[1]Норинськ!S50+'[1]Перш.ДНЗ №2'!S50+'[1]Перш.ДНЗ №1'!S50+'[1]ДНЗ №10'!S50+'[1]ДНЗ №8'!S50+'[1]ДНЗ №6'!S50+[1]Селезівка!S50+'[1]ДНЗ №5'!S50+'[1]ДНЗ №4'!S50+'[1]ДНЗ №2'!S50+'[1]ДНЗ №1'!S53+[1]Бігунь!S50</f>
        <v>0</v>
      </c>
      <c r="T50" s="12">
        <f>'[1]В.Фосня '!T50+[1]В.Чернігівка!T50+[1]В.Хайча!T50+'[1]Гладковичі '!T50+[1]Гошів!T50+[1]Лучанки!T50+[1]Листвин!T50+[1]Можари!T50+[1]Овруч1!T50+[1]Ігнатпіль!T50+[1]Прилуки!T50+[1]Черепин!T50+[1]Піщаниця!T50+[1]Покалів!T50+[1]Кирдани!T50+[1]Словечно!T50+[1]Тхорин!T50+[1]Шоломки!T50+'[1]Сл-Шоломк.'!T50+[1]Бондари!T50+[1]Велідники!T50+[1]Заріччя!T50+[1]Норинськ!T50+'[1]Перш.ДНЗ №2'!T50+'[1]Перш.ДНЗ №1'!T50+'[1]ДНЗ №10'!T50+'[1]ДНЗ №8'!T50+'[1]ДНЗ №6'!T50+[1]Селезівка!T50+'[1]ДНЗ №5'!T50+'[1]ДНЗ №4'!T50+'[1]ДНЗ №2'!T50+'[1]ДНЗ №1'!T53+[1]Бігунь!T50</f>
        <v>0</v>
      </c>
      <c r="U50" s="12">
        <f>'[1]В.Фосня '!U50+[1]В.Чернігівка!U50+[1]В.Хайча!U50+'[1]Гладковичі '!U50+[1]Гошів!U50+[1]Лучанки!U50+[1]Листвин!U50+[1]Можари!U50+[1]Овруч1!U50+[1]Ігнатпіль!U50+[1]Прилуки!U50+[1]Черепин!U50+[1]Піщаниця!U50+[1]Покалів!U50+[1]Кирдани!U50+[1]Словечно!U50+[1]Тхорин!U50+[1]Шоломки!U50+'[1]Сл-Шоломк.'!U50+[1]Бондари!U50+[1]Велідники!U50+[1]Заріччя!U50+[1]Норинськ!U50+'[1]Перш.ДНЗ №2'!U50+'[1]Перш.ДНЗ №1'!U50+'[1]ДНЗ №10'!U50+'[1]ДНЗ №8'!U50+'[1]ДНЗ №6'!U50+[1]Селезівка!U50+'[1]ДНЗ №5'!U50+'[1]ДНЗ №4'!U50+'[1]ДНЗ №2'!U50+'[1]ДНЗ №1'!U53+[1]Бігунь!U50</f>
        <v>0</v>
      </c>
      <c r="V50" s="12">
        <f>'[1]В.Фосня '!V50+[1]В.Чернігівка!V50+[1]В.Хайча!V50+'[1]Гладковичі '!V50+[1]Гошів!V50+[1]Лучанки!V50+[1]Листвин!V50+[1]Можари!V50+[1]Овруч1!V50+[1]Ігнатпіль!V50+[1]Прилуки!V50+[1]Черепин!V50+[1]Піщаниця!V50+[1]Покалів!V50+[1]Кирдани!V50+[1]Словечно!V50+[1]Тхорин!V50+[1]Шоломки!V50+'[1]Сл-Шоломк.'!V50+[1]Бондари!V50+[1]Велідники!V50+[1]Заріччя!V50+[1]Норинськ!V50+'[1]Перш.ДНЗ №2'!V50+'[1]Перш.ДНЗ №1'!V50+'[1]ДНЗ №10'!V50+'[1]ДНЗ №8'!V50+'[1]ДНЗ №6'!V50+[1]Селезівка!V50+'[1]ДНЗ №5'!V50+'[1]ДНЗ №4'!V50+'[1]ДНЗ №2'!V50+'[1]ДНЗ №1'!V53+[1]Бігунь!V50</f>
        <v>0</v>
      </c>
      <c r="W50" s="12">
        <f>'[1]В.Фосня '!W50+[1]В.Чернігівка!W50+[1]В.Хайча!W50+'[1]Гладковичі '!W50+[1]Гошів!W50+[1]Лучанки!W50+[1]Листвин!W50+[1]Можари!W50+[1]Овруч1!W50+[1]Ігнатпіль!W50+[1]Прилуки!W50+[1]Черепин!W50+[1]Піщаниця!W50+[1]Покалів!W50+[1]Кирдани!W50+[1]Словечно!W50+[1]Тхорин!W50+[1]Шоломки!W50+'[1]Сл-Шоломк.'!W50+[1]Бондари!W50+[1]Велідники!W50+[1]Заріччя!W50+[1]Норинськ!W50+'[1]Перш.ДНЗ №2'!W50+'[1]Перш.ДНЗ №1'!W50+'[1]ДНЗ №10'!W50+'[1]ДНЗ №8'!W50+'[1]ДНЗ №6'!W50+[1]Селезівка!W50+'[1]ДНЗ №5'!W50+'[1]ДНЗ №4'!W50+'[1]ДНЗ №2'!W50+'[1]ДНЗ №1'!W53+[1]Бігунь!W50</f>
        <v>0</v>
      </c>
      <c r="X50" s="12">
        <f>'[1]В.Фосня '!X50+[1]В.Чернігівка!X50+[1]В.Хайча!X50+'[1]Гладковичі '!X50+[1]Гошів!X50+[1]Лучанки!X50+[1]Листвин!X50+[1]Можари!X50+[1]Овруч1!X50+[1]Ігнатпіль!X50+[1]Прилуки!X50+[1]Черепин!X50+[1]Піщаниця!X50+[1]Покалів!X50+[1]Кирдани!X50+[1]Словечно!X50+[1]Тхорин!X50+[1]Шоломки!X50+'[1]Сл-Шоломк.'!X50+[1]Бондари!X50+[1]Велідники!X50+[1]Заріччя!X50+[1]Норинськ!X50+'[1]Перш.ДНЗ №2'!X50+'[1]Перш.ДНЗ №1'!X50+'[1]ДНЗ №10'!X50+'[1]ДНЗ №8'!X50+'[1]ДНЗ №6'!X50+[1]Селезівка!X50+'[1]ДНЗ №5'!X50+'[1]ДНЗ №4'!X50+'[1]ДНЗ №2'!X50+'[1]ДНЗ №1'!X53+[1]Бігунь!X50</f>
        <v>0</v>
      </c>
      <c r="Y50" s="12">
        <f>'[1]В.Фосня '!Y50+[1]В.Чернігівка!Y50+[1]В.Хайча!Y50+'[1]Гладковичі '!Y50+[1]Гошів!Y50+[1]Лучанки!Y50+[1]Листвин!Y50+[1]Можари!Y50+[1]Овруч1!Y50+[1]Ігнатпіль!Y50+[1]Прилуки!Y50+[1]Черепин!Y50+[1]Піщаниця!Y50+[1]Покалів!Y50+[1]Кирдани!Y50+[1]Словечно!Y50+[1]Тхорин!Y50+[1]Шоломки!Y50+'[1]Сл-Шоломк.'!Y50+[1]Бондари!Y50+[1]Велідники!Y50+[1]Заріччя!Y50+[1]Норинськ!Y50+'[1]Перш.ДНЗ №2'!Y50+'[1]Перш.ДНЗ №1'!Y50+'[1]ДНЗ №10'!Y50+'[1]ДНЗ №8'!Y50+'[1]ДНЗ №6'!Y50+[1]Селезівка!Y50+'[1]ДНЗ №5'!Y50+'[1]ДНЗ №4'!Y50+'[1]ДНЗ №2'!Y50+'[1]ДНЗ №1'!Y53+[1]Бігунь!Y50</f>
        <v>435.20000000000005</v>
      </c>
      <c r="Z50" s="12">
        <f>'[1]В.Фосня '!Z50+[1]В.Чернігівка!Z50+[1]В.Хайча!Z50+'[1]Гладковичі '!Z50+[1]Гошів!Z50+[1]Лучанки!Z50+[1]Листвин!Z50+[1]Можари!Z50+[1]Овруч1!Z50+[1]Ігнатпіль!Z50+[1]Прилуки!Z50+[1]Черепин!Z50+[1]Піщаниця!Z50+[1]Покалів!Z50+[1]Кирдани!Z50+[1]Словечно!Z50+[1]Тхорин!Z50+[1]Шоломки!Z50+'[1]Сл-Шоломк.'!Z50+[1]Бондари!Z50+[1]Велідники!Z50+[1]Заріччя!Z50+[1]Норинськ!Z50+'[1]Перш.ДНЗ №2'!Z50+'[1]Перш.ДНЗ №1'!Z50+'[1]ДНЗ №10'!Z50+'[1]ДНЗ №8'!Z50+'[1]ДНЗ №6'!Z50+[1]Селезівка!Z50+'[1]ДНЗ №5'!Z50+'[1]ДНЗ №4'!Z50+'[1]ДНЗ №2'!Z50+'[1]ДНЗ №1'!Z50+[1]Бігунь!Z50</f>
        <v>0</v>
      </c>
      <c r="AA50" s="12">
        <f>'[1]В.Фосня '!AA50+[1]В.Чернігівка!AA50+[1]В.Хайча!AA50+'[1]Гладковичі '!AA50+[1]Гошів!AA50+[1]Лучанки!AA50+[1]Листвин!AA50+[1]Можари!AA50+[1]Овруч1!AA50+[1]Ігнатпіль!AA50+[1]Прилуки!AA50+[1]Черепин!AA50+[1]Піщаниця!AA50+[1]Покалів!AA50+[1]Кирдани!AA50+[1]Словечно!AA50+[1]Тхорин!AA50+[1]Шоломки!AA50+'[1]Сл-Шоломк.'!AA50+[1]Бондари!AA50+[1]Велідники!AA50+[1]Заріччя!AA50+[1]Норинськ!AA50+'[1]Перш.ДНЗ №2'!AA50+'[1]Перш.ДНЗ №1'!AA50+'[1]ДНЗ №10'!AA50+'[1]ДНЗ №8'!AA50+'[1]ДНЗ №6'!AA50+[1]Селезівка!AA50+'[1]ДНЗ №5'!AA50+'[1]ДНЗ №4'!AA50+'[1]ДНЗ №2'!AA50+'[1]ДНЗ №1'!AA53+[1]Бігунь!AA50</f>
        <v>0</v>
      </c>
      <c r="AB50" s="12">
        <f>'[1]В.Фосня '!AB50+[1]В.Чернігівка!AB50+[1]В.Хайча!AB50+'[1]Гладковичі '!AB50+[1]Гошів!AB50+[1]Лучанки!AB50+[1]Листвин!AB50+[1]Можари!AB50+[1]Овруч1!AB50+[1]Ігнатпіль!AB50+[1]Прилуки!AB50+[1]Черепин!AB50+[1]Піщаниця!AB50+[1]Покалів!AB50+[1]Кирдани!AB50+[1]Словечно!AB50+[1]Тхорин!AB50+[1]Шоломки!AB50+'[1]Сл-Шоломк.'!AB50+[1]Бондари!AB50+[1]Велідники!AB50+[1]Заріччя!AB50+[1]Норинськ!AB50+'[1]Перш.ДНЗ №2'!AB50+'[1]Перш.ДНЗ №1'!AB50+'[1]ДНЗ №10'!AB50+'[1]ДНЗ №8'!AB50+'[1]ДНЗ №6'!AB50+[1]Селезівка!AB50+'[1]ДНЗ №5'!AB50+'[1]ДНЗ №4'!AB50+'[1]ДНЗ №2'!AB50+'[1]ДНЗ №1'!AB53+[1]Бігунь!AB50</f>
        <v>0</v>
      </c>
      <c r="AC50" s="12">
        <f>'[1]В.Фосня '!AC50+[1]В.Чернігівка!AC50+[1]В.Хайча!AC50+'[1]Гладковичі '!AC50+[1]Гошів!AC50+[1]Лучанки!AC50+[1]Листвин!AC50+[1]Можари!AC50+[1]Овруч1!AC50+[1]Ігнатпіль!AC50+[1]Прилуки!AC50+[1]Черепин!AC50+[1]Піщаниця!AC50+[1]Покалів!AC50+[1]Кирдани!AC50+[1]Словечно!AC50+[1]Тхорин!AC50+[1]Шоломки!AC50+'[1]Сл-Шоломк.'!AC50+[1]Бондари!AC50+[1]Велідники!AC50+[1]Заріччя!AC50+[1]Норинськ!AC50+'[1]Перш.ДНЗ №2'!AC50+'[1]Перш.ДНЗ №1'!AC50+'[1]ДНЗ №10'!AC50+'[1]ДНЗ №8'!AC50+'[1]ДНЗ №6'!AC50+[1]Селезівка!AC50+'[1]ДНЗ №5'!AC50+'[1]ДНЗ №4'!AC50+'[1]ДНЗ №2'!AC50+'[1]ДНЗ №1'!AC53+[1]Бігунь!AC50</f>
        <v>8435.119999999999</v>
      </c>
      <c r="AD50" s="12">
        <f>'[1]В.Фосня '!AD50+[1]В.Чернігівка!AD50+[1]В.Хайча!AD50+'[1]Гладковичі '!AD50+[1]Гошів!AD50+[1]Лучанки!AD50+[1]Листвин!AD50+[1]Можари!AD50+[1]Овруч1!AD50+[1]Ігнатпіль!AD50+[1]Прилуки!AD50+[1]Черепин!AD50+[1]Піщаниця!AD50+[1]Покалів!AD50+[1]Кирдани!AD50+[1]Словечно!AD50+[1]Тхорин!AD50+[1]Шоломки!AD50+'[1]Сл-Шоломк.'!AD50+[1]Бондари!AD50+[1]Велідники!AD50+[1]Заріччя!AD50+[1]Норинськ!AD50+'[1]Перш.ДНЗ №2'!AD50+'[1]Перш.ДНЗ №1'!AD50+'[1]ДНЗ №10'!AD50+'[1]ДНЗ №8'!AD50+'[1]ДНЗ №6'!AD50+[1]Селезівка!AD50+'[1]ДНЗ №5'!AD50+'[1]ДНЗ №4'!AD50+'[1]ДНЗ №2'!AD50+'[1]ДНЗ №1'!AD53+[1]Бігунь!AD50</f>
        <v>101084.16</v>
      </c>
      <c r="AE50" s="12"/>
    </row>
    <row r="51" spans="1:31" x14ac:dyDescent="0.25">
      <c r="A51" s="34"/>
      <c r="B51" s="8" t="s">
        <v>81</v>
      </c>
      <c r="C51" s="9"/>
      <c r="D51" s="8"/>
      <c r="E51" s="10"/>
      <c r="F51" s="11"/>
      <c r="G51" s="11"/>
      <c r="H51" s="11"/>
      <c r="I51" s="14"/>
      <c r="J51" s="14"/>
      <c r="K51" s="11"/>
      <c r="L51" s="11"/>
      <c r="M51" s="11"/>
      <c r="N51" s="12"/>
      <c r="O51" s="12">
        <f>'[1]В.Фосня '!O84+[1]В.Чернігівка!O84+[1]В.Хайча!O84+'[1]Гладковичі '!O84+[1]Гошів!O84+[1]Лучанки!O84+[1]Листвин!O84+[1]Можари!O84+[1]Овруч1!O84+[1]Ігнатпіль!O84+[1]Прилуки!O84+[1]Черепин!O84+[1]Піщаниця!O51+[1]Покалів!O51+[1]Кирдани!O51+[1]Словечно!O51+[1]Тхорин!O51+[1]Шоломки!O51+'[1]Сл-Шоломк.'!O51+[1]Бондари!O51+[1]Велідники!O51+[1]Заріччя!O51+[1]Норинськ!O51+'[1]Перш.ДНЗ №2'!O51+'[1]Перш.ДНЗ №1'!O51+'[1]ДНЗ №10'!O51+'[1]ДНЗ №8'!O51+'[1]ДНЗ №6'!O51+[1]Селезівка!O51+'[1]ДНЗ №5'!O51+'[1]ДНЗ №4'!O51+'[1]ДНЗ №2'!O51+'[1]ДНЗ №1'!O54+[1]Бігунь!O51</f>
        <v>0</v>
      </c>
      <c r="P51" s="12">
        <v>1393</v>
      </c>
      <c r="Q51" s="12">
        <f>'[1]В.Фосня '!Q84+[1]В.Чернігівка!Q84+[1]В.Хайча!Q84+'[1]Гладковичі '!Q84+[1]Гошів!Q84+[1]Лучанки!Q84+[1]Листвин!Q84+[1]Можари!Q84+[1]Овруч1!Q84+[1]Ігнатпіль!Q84+[1]Прилуки!Q84+[1]Черепин!Q84+[1]Піщаниця!Q51+[1]Покалів!Q51+[1]Кирдани!Q51+[1]Словечно!Q51+[1]Тхорин!Q51+[1]Шоломки!Q51+'[1]Сл-Шоломк.'!Q51+[1]Бондари!Q51+[1]Велідники!Q51+[1]Заріччя!Q51+[1]Норинськ!Q51+'[1]Перш.ДНЗ №2'!Q51+'[1]Перш.ДНЗ №1'!Q51+'[1]ДНЗ №10'!Q51+'[1]ДНЗ №8'!Q51+'[1]ДНЗ №6'!Q51+[1]Селезівка!Q51+'[1]ДНЗ №5'!Q51+'[1]ДНЗ №4'!Q51+'[1]ДНЗ №2'!Q51+'[1]ДНЗ №1'!Q54+[1]Бігунь!Q51</f>
        <v>18178</v>
      </c>
      <c r="R51" s="12">
        <f>'[1]В.Фосня '!R84+[1]В.Чернігівка!R84+[1]В.Хайча!R84+'[1]Гладковичі '!R84+[1]Гошів!R84+[1]Лучанки!R84+[1]Листвин!R84+[1]Можари!R84+[1]Овруч1!R84+[1]Ігнатпіль!R84+[1]Прилуки!R84+[1]Черепин!R84+[1]Піщаниця!R51+[1]Покалів!R51+[1]Кирдани!R51+[1]Словечно!R51+[1]Тхорин!R51+[1]Шоломки!R51+'[1]Сл-Шоломк.'!R51+[1]Бондари!R51+[1]Велідники!R51+[1]Заріччя!R51+[1]Норинськ!R51+'[1]Перш.ДНЗ №2'!R51+'[1]Перш.ДНЗ №1'!R51+'[1]ДНЗ №10'!R51+'[1]ДНЗ №8'!R51+'[1]ДНЗ №6'!R51+[1]Селезівка!R51+'[1]ДНЗ №5'!R51+'[1]ДНЗ №4'!R51+'[1]ДНЗ №2'!R51+'[1]ДНЗ №1'!R54+[1]Бігунь!R51</f>
        <v>13489</v>
      </c>
      <c r="S51" s="12">
        <f>'[1]В.Фосня '!S51+[1]В.Чернігівка!S51+[1]В.Хайча!S51+'[1]Гладковичі '!S51+[1]Гошів!S51+[1]Лучанки!S51+[1]Листвин!S51+[1]Можари!S51+[1]Овруч1!S51+[1]Ігнатпіль!S51+[1]Прилуки!S51+[1]Черепин!S51+[1]Піщаниця!S51+[1]Покалів!S51+[1]Кирдани!S51+[1]Словечно!S51+[1]Тхорин!S51+[1]Шоломки!S51+'[1]Сл-Шоломк.'!S51+[1]Бондари!S51+[1]Велідники!S51+[1]Заріччя!S51+[1]Норинськ!S51+'[1]Перш.ДНЗ №2'!S51+'[1]Перш.ДНЗ №1'!S51+'[1]ДНЗ №10'!S51+'[1]ДНЗ №8'!S51+'[1]ДНЗ №6'!S51+[1]Селезівка!S51+'[1]ДНЗ №5'!S51+'[1]ДНЗ №4'!S51+'[1]ДНЗ №2'!S51+'[1]ДНЗ №1'!S54+[1]Бігунь!S51</f>
        <v>0</v>
      </c>
      <c r="T51" s="12">
        <f>'[1]В.Фосня '!T51+[1]В.Чернігівка!T51+[1]В.Хайча!T51+'[1]Гладковичі '!T51+[1]Гошів!T51+[1]Лучанки!T51+[1]Листвин!T51+[1]Можари!T51+[1]Овруч1!T51+[1]Ігнатпіль!T51+[1]Прилуки!T51+[1]Черепин!T51+[1]Піщаниця!T51+[1]Покалів!T51+[1]Кирдани!T51+[1]Словечно!T51+[1]Тхорин!T51+[1]Шоломки!T51+'[1]Сл-Шоломк.'!T51+[1]Бондари!T51+[1]Велідники!T51+[1]Заріччя!T51+[1]Норинськ!T51+'[1]Перш.ДНЗ №2'!T51+'[1]Перш.ДНЗ №1'!T51+'[1]ДНЗ №10'!T51+'[1]ДНЗ №8'!T51+'[1]ДНЗ №6'!T51+[1]Селезівка!T51+'[1]ДНЗ №5'!T51+'[1]ДНЗ №4'!T51+'[1]ДНЗ №2'!T51+'[1]ДНЗ №1'!T54+[1]Бігунь!T51</f>
        <v>0</v>
      </c>
      <c r="U51" s="12">
        <f>'[1]В.Фосня '!U51+[1]В.Чернігівка!U51+[1]В.Хайча!U51+'[1]Гладковичі '!U51+[1]Гошів!U51+[1]Лучанки!U51+[1]Листвин!U51+[1]Можари!U51+[1]Овруч1!U51+[1]Ігнатпіль!U51+[1]Прилуки!U51+[1]Черепин!U51+[1]Піщаниця!U51+[1]Покалів!U51+[1]Кирдани!U51+[1]Словечно!U51+[1]Тхорин!U51+[1]Шоломки!U51+'[1]Сл-Шоломк.'!U51+[1]Бондари!U51+[1]Велідники!U51+[1]Заріччя!U51+[1]Норинськ!U51+'[1]Перш.ДНЗ №2'!U51+'[1]Перш.ДНЗ №1'!U51+'[1]ДНЗ №10'!U51+'[1]ДНЗ №8'!U51+'[1]ДНЗ №6'!U51+[1]Селезівка!U51+'[1]ДНЗ №5'!U51+'[1]ДНЗ №4'!U51+'[1]ДНЗ №2'!U51+'[1]ДНЗ №1'!U54+[1]Бігунь!U51</f>
        <v>0</v>
      </c>
      <c r="V51" s="12">
        <f>'[1]В.Фосня '!V51+[1]В.Чернігівка!V51+[1]В.Хайча!V51+'[1]Гладковичі '!V51+[1]Гошів!V51+[1]Лучанки!V51+[1]Листвин!V51+[1]Можари!V51+[1]Овруч1!V51+[1]Ігнатпіль!V51+[1]Прилуки!V51+[1]Черепин!V51+[1]Піщаниця!V51+[1]Покалів!V51+[1]Кирдани!V51+[1]Словечно!V51+[1]Тхорин!V51+[1]Шоломки!V51+'[1]Сл-Шоломк.'!V51+[1]Бондари!V51+[1]Велідники!V51+[1]Заріччя!V51+[1]Норинськ!V51+'[1]Перш.ДНЗ №2'!V51+'[1]Перш.ДНЗ №1'!V51+'[1]ДНЗ №10'!V51+'[1]ДНЗ №8'!V51+'[1]ДНЗ №6'!V51+[1]Селезівка!V51+'[1]ДНЗ №5'!V51+'[1]ДНЗ №4'!V51+'[1]ДНЗ №2'!V51+'[1]ДНЗ №1'!V54+[1]Бігунь!V51</f>
        <v>0</v>
      </c>
      <c r="W51" s="12">
        <f>'[1]В.Фосня '!W51+[1]В.Чернігівка!W51+[1]В.Хайча!W51+'[1]Гладковичі '!W51+[1]Гошів!W51+[1]Лучанки!W51+[1]Листвин!W51+[1]Можари!W51+[1]Овруч1!W51+[1]Ігнатпіль!W51+[1]Прилуки!W51+[1]Черепин!W51+[1]Піщаниця!W51+[1]Покалів!W51+[1]Кирдани!W51+[1]Словечно!W51+[1]Тхорин!W51+[1]Шоломки!W51+'[1]Сл-Шоломк.'!W51+[1]Бондари!W51+[1]Велідники!W51+[1]Заріччя!W51+[1]Норинськ!W51+'[1]Перш.ДНЗ №2'!W51+'[1]Перш.ДНЗ №1'!W51+'[1]ДНЗ №10'!W51+'[1]ДНЗ №8'!W51+'[1]ДНЗ №6'!W51+[1]Селезівка!W51+'[1]ДНЗ №5'!W51+'[1]ДНЗ №4'!W51+'[1]ДНЗ №2'!W51+'[1]ДНЗ №1'!W54+[1]Бігунь!W51</f>
        <v>0</v>
      </c>
      <c r="X51" s="12">
        <f>'[1]В.Фосня '!X51+[1]В.Чернігівка!X51+[1]В.Хайча!X51+'[1]Гладковичі '!X51+[1]Гошів!X51+[1]Лучанки!X51+[1]Листвин!X51+[1]Можари!X51+[1]Овруч1!X51+[1]Ігнатпіль!X51+[1]Прилуки!X51+[1]Черепин!X51+[1]Піщаниця!X51+[1]Покалів!X51+[1]Кирдани!X51+[1]Словечно!X51+[1]Тхорин!X51+[1]Шоломки!X51+'[1]Сл-Шоломк.'!X51+[1]Бондари!X51+[1]Велідники!X51+[1]Заріччя!X51+[1]Норинськ!X51+'[1]Перш.ДНЗ №2'!X51+'[1]Перш.ДНЗ №1'!X51+'[1]ДНЗ №10'!X51+'[1]ДНЗ №8'!X51+'[1]ДНЗ №6'!X51+[1]Селезівка!X51+'[1]ДНЗ №5'!X51+'[1]ДНЗ №4'!X51+'[1]ДНЗ №2'!X51+'[1]ДНЗ №1'!X54+[1]Бігунь!X51</f>
        <v>0</v>
      </c>
      <c r="Y51" s="12">
        <f>'[1]В.Фосня '!Y51+[1]В.Чернігівка!Y51+[1]В.Хайча!Y51+'[1]Гладковичі '!Y51+[1]Гошів!Y51+[1]Лучанки!Y51+[1]Листвин!Y51+[1]Можари!Y51+[1]Овруч1!Y51+[1]Ігнатпіль!Y51+[1]Прилуки!Y51+[1]Черепин!Y51+[1]Піщаниця!Y51+[1]Покалів!Y51+[1]Кирдани!Y51+[1]Словечно!Y51+[1]Тхорин!Y51+[1]Шоломки!Y51+'[1]Сл-Шоломк.'!Y51+[1]Бондари!Y51+[1]Велідники!Y51+[1]Заріччя!Y51+[1]Норинськ!Y51+'[1]Перш.ДНЗ №2'!Y51+'[1]Перш.ДНЗ №1'!Y51+'[1]ДНЗ №10'!Y51+'[1]ДНЗ №8'!Y51+'[1]ДНЗ №6'!Y51+[1]Селезівка!Y51+'[1]ДНЗ №5'!Y51+'[1]ДНЗ №4'!Y51+'[1]ДНЗ №2'!Y51+'[1]ДНЗ №1'!Y54+[1]Бігунь!Y51</f>
        <v>256</v>
      </c>
      <c r="Z51" s="12">
        <f>'[1]В.Фосня '!Z51+[1]В.Чернігівка!Z51+[1]В.Хайча!Z51+'[1]Гладковичі '!Z51+[1]Гошів!Z51+[1]Лучанки!Z51+[1]Листвин!Z51+[1]Можари!Z51+[1]Овруч1!Z51+[1]Ігнатпіль!Z51+[1]Прилуки!Z51+[1]Черепин!Z51+[1]Піщаниця!Z51+[1]Покалів!Z51+[1]Кирдани!Z51+[1]Словечно!Z51+[1]Тхорин!Z51+[1]Шоломки!Z51+'[1]Сл-Шоломк.'!Z51+[1]Бондари!Z51+[1]Велідники!Z51+[1]Заріччя!Z51+[1]Норинськ!Z51+'[1]Перш.ДНЗ №2'!Z51+'[1]Перш.ДНЗ №1'!Z51+'[1]ДНЗ №10'!Z51+'[1]ДНЗ №8'!Z51+'[1]ДНЗ №6'!Z51+[1]Селезівка!Z51+'[1]ДНЗ №5'!Z51+'[1]ДНЗ №4'!Z51+'[1]ДНЗ №2'!Z51+'[1]ДНЗ №1'!Z51+[1]Бігунь!Z51</f>
        <v>0</v>
      </c>
      <c r="AA51" s="12">
        <f>'[1]В.Фосня '!AA51+[1]В.Чернігівка!AA51+[1]В.Хайча!AA51+'[1]Гладковичі '!AA51+[1]Гошів!AA51+[1]Лучанки!AA51+[1]Листвин!AA51+[1]Можари!AA51+[1]Овруч1!AA51+[1]Ігнатпіль!AA51+[1]Прилуки!AA51+[1]Черепин!AA51+[1]Піщаниця!AA51+[1]Покалів!AA51+[1]Кирдани!AA51+[1]Словечно!AA51+[1]Тхорин!AA51+[1]Шоломки!AA51+'[1]Сл-Шоломк.'!AA51+[1]Бондари!AA51+[1]Велідники!AA51+[1]Заріччя!AA51+[1]Норинськ!AA51+'[1]Перш.ДНЗ №2'!AA51+'[1]Перш.ДНЗ №1'!AA51+'[1]ДНЗ №10'!AA51+'[1]ДНЗ №8'!AA51+'[1]ДНЗ №6'!AA51+[1]Селезівка!AA51+'[1]ДНЗ №5'!AA51+'[1]ДНЗ №4'!AA51+'[1]ДНЗ №2'!AA51+'[1]ДНЗ №1'!AA54+[1]Бігунь!AA51</f>
        <v>0</v>
      </c>
      <c r="AB51" s="12">
        <f>'[1]В.Фосня '!AB51+[1]В.Чернігівка!AB51+[1]В.Хайча!AB51+'[1]Гладковичі '!AB51+[1]Гошів!AB51+[1]Лучанки!AB51+[1]Листвин!AB51+[1]Можари!AB51+[1]Овруч1!AB51+[1]Ігнатпіль!AB51+[1]Прилуки!AB51+[1]Черепин!AB51+[1]Піщаниця!AB51+[1]Покалів!AB51+[1]Кирдани!AB51+[1]Словечно!AB51+[1]Тхорин!AB51+[1]Шоломки!AB51+'[1]Сл-Шоломк.'!AB51+[1]Бондари!AB51+[1]Велідники!AB51+[1]Заріччя!AB51+[1]Норинськ!AB51+'[1]Перш.ДНЗ №2'!AB51+'[1]Перш.ДНЗ №1'!AB51+'[1]ДНЗ №10'!AB51+'[1]ДНЗ №8'!AB51+'[1]ДНЗ №6'!AB51+[1]Селезівка!AB51+'[1]ДНЗ №5'!AB51+'[1]ДНЗ №4'!AB51+'[1]ДНЗ №2'!AB51+'[1]ДНЗ №1'!AB54+[1]Бігунь!AB51</f>
        <v>0</v>
      </c>
      <c r="AC51" s="12">
        <f>'[1]В.Фосня '!AC51+[1]В.Чернігівка!AC51+[1]В.Хайча!AC51+'[1]Гладковичі '!AC51+[1]Гошів!AC51+[1]Лучанки!AC51+[1]Листвин!AC51+[1]Можари!AC51+[1]Овруч1!AC51+[1]Ігнатпіль!AC51+[1]Прилуки!AC51+[1]Черепин!AC51+[1]Піщаниця!AC51+[1]Покалів!AC51+[1]Кирдани!AC51+[1]Словечно!AC51+[1]Тхорин!AC51+[1]Шоломки!AC51+'[1]Сл-Шоломк.'!AC51+[1]Бондари!AC51+[1]Велідники!AC51+[1]Заріччя!AC51+[1]Норинськ!AC51+'[1]Перш.ДНЗ №2'!AC51+'[1]Перш.ДНЗ №1'!AC51+'[1]ДНЗ №10'!AC51+'[1]ДНЗ №8'!AC51+'[1]ДНЗ №6'!AC51+[1]Селезівка!AC51+'[1]ДНЗ №5'!AC51+'[1]ДНЗ №4'!AC51+'[1]ДНЗ №2'!AC51+'[1]ДНЗ №1'!AC54+[1]Бігунь!AC51</f>
        <v>20810.599999999999</v>
      </c>
      <c r="AD51" s="12">
        <f>'[1]В.Фосня '!AD51+[1]В.Чернігівка!AD51+[1]В.Хайча!AD51+'[1]Гладковичі '!AD51+[1]Гошів!AD51+[1]Лучанки!AD51+[1]Листвин!AD51+[1]Можари!AD51+[1]Овруч1!AD51+[1]Ігнатпіль!AD51+[1]Прилуки!AD51+[1]Черепин!AD51+[1]Піщаниця!AD51+[1]Покалів!AD51+[1]Кирдани!AD51+[1]Словечно!AD51+[1]Тхорин!AD51+[1]Шоломки!AD51+'[1]Сл-Шоломк.'!AD51+[1]Бондари!AD51+[1]Велідники!AD51+[1]Заріччя!AD51+[1]Норинськ!AD51+'[1]Перш.ДНЗ №2'!AD51+'[1]Перш.ДНЗ №1'!AD51+'[1]ДНЗ №10'!AD51+'[1]ДНЗ №8'!AD51+'[1]ДНЗ №6'!AD51+[1]Селезівка!AD51+'[1]ДНЗ №5'!AD51+'[1]ДНЗ №4'!AD51+'[1]ДНЗ №2'!AD51+'[1]ДНЗ №1'!AD54+[1]Бігунь!AD51</f>
        <v>249727.2</v>
      </c>
      <c r="AE51" s="12"/>
    </row>
    <row r="52" spans="1:31" x14ac:dyDescent="0.25">
      <c r="A52" s="34"/>
      <c r="B52" s="8" t="s">
        <v>82</v>
      </c>
      <c r="C52" s="9"/>
      <c r="D52" s="8"/>
      <c r="E52" s="10"/>
      <c r="F52" s="11"/>
      <c r="G52" s="11"/>
      <c r="H52" s="11"/>
      <c r="I52" s="14"/>
      <c r="J52" s="14"/>
      <c r="K52" s="11"/>
      <c r="L52" s="11"/>
      <c r="M52" s="11"/>
      <c r="N52" s="12"/>
      <c r="O52" s="12">
        <f>'[1]В.Фосня '!O85+[1]В.Чернігівка!O85+[1]В.Хайча!O85+'[1]Гладковичі '!O85+[1]Гошів!O85+[1]Лучанки!O85+[1]Листвин!O85+[1]Можари!O85+[1]Овруч1!O85+[1]Ігнатпіль!O85+[1]Прилуки!O85+[1]Черепин!O85+[1]Піщаниця!O52+[1]Покалів!O52+[1]Кирдани!O52+[1]Словечно!O52+[1]Тхорин!O52+[1]Шоломки!O52+'[1]Сл-Шоломк.'!O52+[1]Бондари!O52+[1]Велідники!O52+[1]Заріччя!O52+[1]Норинськ!O52+'[1]Перш.ДНЗ №2'!O52+'[1]Перш.ДНЗ №1'!O52+'[1]ДНЗ №10'!O52+'[1]ДНЗ №8'!O52+'[1]ДНЗ №6'!O52+[1]Селезівка!O52+'[1]ДНЗ №5'!O52+'[1]ДНЗ №4'!O52+'[1]ДНЗ №2'!O52+'[1]ДНЗ №1'!O55+[1]Бігунь!O52</f>
        <v>0</v>
      </c>
      <c r="P52" s="12">
        <v>1378</v>
      </c>
      <c r="Q52" s="12">
        <f>'[1]В.Фосня '!Q85+[1]В.Чернігівка!Q85+[1]В.Хайча!Q85+'[1]Гладковичі '!Q85+[1]Гошів!Q85+[1]Лучанки!Q85+[1]Листвин!Q85+[1]Можари!Q85+[1]Овруч1!Q85+[1]Ігнатпіль!Q85+[1]Прилуки!Q85+[1]Черепин!Q85+[1]Піщаниця!Q52+[1]Покалів!Q52+[1]Кирдани!Q52+[1]Словечно!Q52+[1]Тхорин!Q52+[1]Шоломки!Q52+'[1]Сл-Шоломк.'!Q52+[1]Бондари!Q52+[1]Велідники!Q52+[1]Заріччя!Q52+[1]Норинськ!Q52+'[1]Перш.ДНЗ №2'!Q52+'[1]Перш.ДНЗ №1'!Q52+'[1]ДНЗ №10'!Q52+'[1]ДНЗ №8'!Q52+'[1]ДНЗ №6'!Q52+[1]Селезівка!Q52+'[1]ДНЗ №5'!Q52+'[1]ДНЗ №4'!Q52+'[1]ДНЗ №2'!Q52+'[1]ДНЗ №1'!Q55+[1]Бігунь!Q52</f>
        <v>3127</v>
      </c>
      <c r="R52" s="12">
        <f>'[1]В.Фосня '!R85+[1]В.Чернігівка!R85+[1]В.Хайча!R85+'[1]Гладковичі '!R85+[1]Гошів!R85+[1]Лучанки!R85+[1]Листвин!R85+[1]Можари!R85+[1]Овруч1!R85+[1]Ігнатпіль!R85+[1]Прилуки!R85+[1]Черепин!R85+[1]Піщаниця!R52+[1]Покалів!R52+[1]Кирдани!R52+[1]Словечно!R52+[1]Тхорин!R52+[1]Шоломки!R52+'[1]Сл-Шоломк.'!R52+[1]Бондари!R52+[1]Велідники!R52+[1]Заріччя!R52+[1]Норинськ!R52+'[1]Перш.ДНЗ №2'!R52+'[1]Перш.ДНЗ №1'!R52+'[1]ДНЗ №10'!R52+'[1]ДНЗ №8'!R52+'[1]ДНЗ №6'!R52+[1]Селезівка!R52+'[1]ДНЗ №5'!R52+'[1]ДНЗ №4'!R52+'[1]ДНЗ №2'!R52+'[1]ДНЗ №1'!R55+[1]Бігунь!R52</f>
        <v>1563.5</v>
      </c>
      <c r="S52" s="12">
        <f>'[1]В.Фосня '!S52+[1]В.Чернігівка!S52+[1]В.Хайча!S52+'[1]Гладковичі '!S52+[1]Гошів!S52+[1]Лучанки!S52+[1]Листвин!S52+[1]Можари!S52+[1]Овруч1!S52+[1]Ігнатпіль!S52+[1]Прилуки!S52+[1]Черепин!S52+[1]Піщаниця!S52+[1]Покалів!S52+[1]Кирдани!S52+[1]Словечно!S52+[1]Тхорин!S52+[1]Шоломки!S52+'[1]Сл-Шоломк.'!S52+[1]Бондари!S52+[1]Велідники!S52+[1]Заріччя!S52+[1]Норинськ!S52+'[1]Перш.ДНЗ №2'!S52+'[1]Перш.ДНЗ №1'!S52+'[1]ДНЗ №10'!S52+'[1]ДНЗ №8'!S52+'[1]ДНЗ №6'!S52+[1]Селезівка!S52+'[1]ДНЗ №5'!S52+'[1]ДНЗ №4'!S52+'[1]ДНЗ №2'!S52+'[1]ДНЗ №1'!S55+[1]Бігунь!S52</f>
        <v>0</v>
      </c>
      <c r="T52" s="12">
        <f>'[1]В.Фосня '!T52+[1]В.Чернігівка!T52+[1]В.Хайча!T52+'[1]Гладковичі '!T52+[1]Гошів!T52+[1]Лучанки!T52+[1]Листвин!T52+[1]Можари!T52+[1]Овруч1!T52+[1]Ігнатпіль!T52+[1]Прилуки!T52+[1]Черепин!T52+[1]Піщаниця!T52+[1]Покалів!T52+[1]Кирдани!T52+[1]Словечно!T52+[1]Тхорин!T52+[1]Шоломки!T52+'[1]Сл-Шоломк.'!T52+[1]Бондари!T52+[1]Велідники!T52+[1]Заріччя!T52+[1]Норинськ!T52+'[1]Перш.ДНЗ №2'!T52+'[1]Перш.ДНЗ №1'!T52+'[1]ДНЗ №10'!T52+'[1]ДНЗ №8'!T52+'[1]ДНЗ №6'!T52+[1]Селезівка!T52+'[1]ДНЗ №5'!T52+'[1]ДНЗ №4'!T52+'[1]ДНЗ №2'!T52+'[1]ДНЗ №1'!T55+[1]Бігунь!T52</f>
        <v>0</v>
      </c>
      <c r="U52" s="12">
        <f>'[1]В.Фосня '!U52+[1]В.Чернігівка!U52+[1]В.Хайча!U52+'[1]Гладковичі '!U52+[1]Гошів!U52+[1]Лучанки!U52+[1]Листвин!U52+[1]Можари!U52+[1]Овруч1!U52+[1]Ігнатпіль!U52+[1]Прилуки!U52+[1]Черепин!U52+[1]Піщаниця!U52+[1]Покалів!U52+[1]Кирдани!U52+[1]Словечно!U52+[1]Тхорин!U52+[1]Шоломки!U52+'[1]Сл-Шоломк.'!U52+[1]Бондари!U52+[1]Велідники!U52+[1]Заріччя!U52+[1]Норинськ!U52+'[1]Перш.ДНЗ №2'!U52+'[1]Перш.ДНЗ №1'!U52+'[1]ДНЗ №10'!U52+'[1]ДНЗ №8'!U52+'[1]ДНЗ №6'!U52+[1]Селезівка!U52+'[1]ДНЗ №5'!U52+'[1]ДНЗ №4'!U52+'[1]ДНЗ №2'!U52+'[1]ДНЗ №1'!U55+[1]Бігунь!U52</f>
        <v>0</v>
      </c>
      <c r="V52" s="12">
        <f>'[1]В.Фосня '!V52+[1]В.Чернігівка!V52+[1]В.Хайча!V52+'[1]Гладковичі '!V52+[1]Гошів!V52+[1]Лучанки!V52+[1]Листвин!V52+[1]Можари!V52+[1]Овруч1!V52+[1]Ігнатпіль!V52+[1]Прилуки!V52+[1]Черепин!V52+[1]Піщаниця!V52+[1]Покалів!V52+[1]Кирдани!V52+[1]Словечно!V52+[1]Тхорин!V52+[1]Шоломки!V52+'[1]Сл-Шоломк.'!V52+[1]Бондари!V52+[1]Велідники!V52+[1]Заріччя!V52+[1]Норинськ!V52+'[1]Перш.ДНЗ №2'!V52+'[1]Перш.ДНЗ №1'!V52+'[1]ДНЗ №10'!V52+'[1]ДНЗ №8'!V52+'[1]ДНЗ №6'!V52+[1]Селезівка!V52+'[1]ДНЗ №5'!V52+'[1]ДНЗ №4'!V52+'[1]ДНЗ №2'!V52+'[1]ДНЗ №1'!V55+[1]Бігунь!V52</f>
        <v>0</v>
      </c>
      <c r="W52" s="12">
        <f>'[1]В.Фосня '!W52+[1]В.Чернігівка!W52+[1]В.Хайча!W52+'[1]Гладковичі '!W52+[1]Гошів!W52+[1]Лучанки!W52+[1]Листвин!W52+[1]Можари!W52+[1]Овруч1!W52+[1]Ігнатпіль!W52+[1]Прилуки!W52+[1]Черепин!W52+[1]Піщаниця!W52+[1]Покалів!W52+[1]Кирдани!W52+[1]Словечно!W52+[1]Тхорин!W52+[1]Шоломки!W52+'[1]Сл-Шоломк.'!W52+[1]Бондари!W52+[1]Велідники!W52+[1]Заріччя!W52+[1]Норинськ!W52+'[1]Перш.ДНЗ №2'!W52+'[1]Перш.ДНЗ №1'!W52+'[1]ДНЗ №10'!W52+'[1]ДНЗ №8'!W52+'[1]ДНЗ №6'!W52+[1]Селезівка!W52+'[1]ДНЗ №5'!W52+'[1]ДНЗ №4'!W52+'[1]ДНЗ №2'!W52+'[1]ДНЗ №1'!W55+[1]Бігунь!W52</f>
        <v>0</v>
      </c>
      <c r="X52" s="12">
        <f>'[1]В.Фосня '!X52+[1]В.Чернігівка!X52+[1]В.Хайча!X52+'[1]Гладковичі '!X52+[1]Гошів!X52+[1]Лучанки!X52+[1]Листвин!X52+[1]Можари!X52+[1]Овруч1!X52+[1]Ігнатпіль!X52+[1]Прилуки!X52+[1]Черепин!X52+[1]Піщаниця!X52+[1]Покалів!X52+[1]Кирдани!X52+[1]Словечно!X52+[1]Тхорин!X52+[1]Шоломки!X52+'[1]Сл-Шоломк.'!X52+[1]Бондари!X52+[1]Велідники!X52+[1]Заріччя!X52+[1]Норинськ!X52+'[1]Перш.ДНЗ №2'!X52+'[1]Перш.ДНЗ №1'!X52+'[1]ДНЗ №10'!X52+'[1]ДНЗ №8'!X52+'[1]ДНЗ №6'!X52+[1]Селезівка!X52+'[1]ДНЗ №5'!X52+'[1]ДНЗ №4'!X52+'[1]ДНЗ №2'!X52+'[1]ДНЗ №1'!X55+[1]Бігунь!X52</f>
        <v>0</v>
      </c>
      <c r="Y52" s="12">
        <f>'[1]В.Фосня '!Y52+[1]В.Чернігівка!Y52+[1]В.Хайча!Y52+'[1]Гладковичі '!Y52+[1]Гошів!Y52+[1]Лучанки!Y52+[1]Листвин!Y52+[1]Можари!Y52+[1]Овруч1!Y52+[1]Ігнатпіль!Y52+[1]Прилуки!Y52+[1]Черепин!Y52+[1]Піщаниця!Y52+[1]Покалів!Y52+[1]Кирдани!Y52+[1]Словечно!Y52+[1]Тхорин!Y52+[1]Шоломки!Y52+'[1]Сл-Шоломк.'!Y52+[1]Бондари!Y52+[1]Велідники!Y52+[1]Заріччя!Y52+[1]Норинськ!Y52+'[1]Перш.ДНЗ №2'!Y52+'[1]Перш.ДНЗ №1'!Y52+'[1]ДНЗ №10'!Y52+'[1]ДНЗ №8'!Y52+'[1]ДНЗ №6'!Y52+[1]Селезівка!Y52+'[1]ДНЗ №5'!Y52+'[1]ДНЗ №4'!Y52+'[1]ДНЗ №2'!Y52+'[1]ДНЗ №1'!Y55+[1]Бігунь!Y52</f>
        <v>0</v>
      </c>
      <c r="Z52" s="12">
        <f>'[1]В.Фосня '!Z52+[1]В.Чернігівка!Z52+[1]В.Хайча!Z52+'[1]Гладковичі '!Z52+[1]Гошів!Z52+[1]Лучанки!Z52+[1]Листвин!Z52+[1]Можари!Z52+[1]Овруч1!Z52+[1]Ігнатпіль!Z52+[1]Прилуки!Z52+[1]Черепин!Z52+[1]Піщаниця!Z52+[1]Покалів!Z52+[1]Кирдани!Z52+[1]Словечно!Z52+[1]Тхорин!Z52+[1]Шоломки!Z52+'[1]Сл-Шоломк.'!Z52+[1]Бондари!Z52+[1]Велідники!Z52+[1]Заріччя!Z52+[1]Норинськ!Z52+'[1]Перш.ДНЗ №2'!Z52+'[1]Перш.ДНЗ №1'!Z52+'[1]ДНЗ №10'!Z52+'[1]ДНЗ №8'!Z52+'[1]ДНЗ №6'!Z52+[1]Селезівка!Z52+'[1]ДНЗ №5'!Z52+'[1]ДНЗ №4'!Z52+'[1]ДНЗ №2'!Z52+'[1]ДНЗ №1'!Z52+[1]Бігунь!Z52</f>
        <v>0</v>
      </c>
      <c r="AA52" s="12">
        <f>'[1]В.Фосня '!AA52+[1]В.Чернігівка!AA52+[1]В.Хайча!AA52+'[1]Гладковичі '!AA52+[1]Гошів!AA52+[1]Лучанки!AA52+[1]Листвин!AA52+[1]Можари!AA52+[1]Овруч1!AA52+[1]Ігнатпіль!AA52+[1]Прилуки!AA52+[1]Черепин!AA52+[1]Піщаниця!AA52+[1]Покалів!AA52+[1]Кирдани!AA52+[1]Словечно!AA52+[1]Тхорин!AA52+[1]Шоломки!AA52+'[1]Сл-Шоломк.'!AA52+[1]Бондари!AA52+[1]Велідники!AA52+[1]Заріччя!AA52+[1]Норинськ!AA52+'[1]Перш.ДНЗ №2'!AA52+'[1]Перш.ДНЗ №1'!AA52+'[1]ДНЗ №10'!AA52+'[1]ДНЗ №8'!AA52+'[1]ДНЗ №6'!AA52+[1]Селезівка!AA52+'[1]ДНЗ №5'!AA52+'[1]ДНЗ №4'!AA52+'[1]ДНЗ №2'!AA52+'[1]ДНЗ №1'!AA55+[1]Бігунь!AA52</f>
        <v>0</v>
      </c>
      <c r="AB52" s="12">
        <f>'[1]В.Фосня '!AB52+[1]В.Чернігівка!AB52+[1]В.Хайча!AB52+'[1]Гладковичі '!AB52+[1]Гошів!AB52+[1]Лучанки!AB52+[1]Листвин!AB52+[1]Можари!AB52+[1]Овруч1!AB52+[1]Ігнатпіль!AB52+[1]Прилуки!AB52+[1]Черепин!AB52+[1]Піщаниця!AB52+[1]Покалів!AB52+[1]Кирдани!AB52+[1]Словечно!AB52+[1]Тхорин!AB52+[1]Шоломки!AB52+'[1]Сл-Шоломк.'!AB52+[1]Бондари!AB52+[1]Велідники!AB52+[1]Заріччя!AB52+[1]Норинськ!AB52+'[1]Перш.ДНЗ №2'!AB52+'[1]Перш.ДНЗ №1'!AB52+'[1]ДНЗ №10'!AB52+'[1]ДНЗ №8'!AB52+'[1]ДНЗ №6'!AB52+[1]Селезівка!AB52+'[1]ДНЗ №5'!AB52+'[1]ДНЗ №4'!AB52+'[1]ДНЗ №2'!AB52+'[1]ДНЗ №1'!AB55+[1]Бігунь!AB52</f>
        <v>0</v>
      </c>
      <c r="AC52" s="12">
        <f>'[1]В.Фосня '!AC52+[1]В.Чернігівка!AC52+[1]В.Хайча!AC52+'[1]Гладковичі '!AC52+[1]Гошів!AC52+[1]Лучанки!AC52+[1]Листвин!AC52+[1]Можари!AC52+[1]Овруч1!AC52+[1]Ігнатпіль!AC52+[1]Прилуки!AC52+[1]Черепин!AC52+[1]Піщаниця!AC52+[1]Покалів!AC52+[1]Кирдани!AC52+[1]Словечно!AC52+[1]Тхорин!AC52+[1]Шоломки!AC52+'[1]Сл-Шоломк.'!AC52+[1]Бондари!AC52+[1]Велідники!AC52+[1]Заріччя!AC52+[1]Норинськ!AC52+'[1]Перш.ДНЗ №2'!AC52+'[1]Перш.ДНЗ №1'!AC52+'[1]ДНЗ №10'!AC52+'[1]ДНЗ №8'!AC52+'[1]ДНЗ №6'!AC52+[1]Селезівка!AC52+'[1]ДНЗ №5'!AC52+'[1]ДНЗ №4'!AC52+'[1]ДНЗ №2'!AC52+'[1]ДНЗ №1'!AC55+[1]Бігунь!AC52</f>
        <v>1563.5</v>
      </c>
      <c r="AD52" s="12">
        <f>'[1]В.Фосня '!AD52+[1]В.Чернігівка!AD52+[1]В.Хайча!AD52+'[1]Гладковичі '!AD52+[1]Гошів!AD52+[1]Лучанки!AD52+[1]Листвин!AD52+[1]Можари!AD52+[1]Овруч1!AD52+[1]Ігнатпіль!AD52+[1]Прилуки!AD52+[1]Черепин!AD52+[1]Піщаниця!AD52+[1]Покалів!AD52+[1]Кирдани!AD52+[1]Словечно!AD52+[1]Тхорин!AD52+[1]Шоломки!AD52+'[1]Сл-Шоломк.'!AD52+[1]Бондари!AD52+[1]Велідники!AD52+[1]Заріччя!AD52+[1]Норинськ!AD52+'[1]Перш.ДНЗ №2'!AD52+'[1]Перш.ДНЗ №1'!AD52+'[1]ДНЗ №10'!AD52+'[1]ДНЗ №8'!AD52+'[1]ДНЗ №6'!AD52+[1]Селезівка!AD52+'[1]ДНЗ №5'!AD52+'[1]ДНЗ №4'!AD52+'[1]ДНЗ №2'!AD52+'[1]ДНЗ №1'!AD55+[1]Бігунь!AD52</f>
        <v>18762</v>
      </c>
      <c r="AE52" s="12"/>
    </row>
    <row r="53" spans="1:31" x14ac:dyDescent="0.25">
      <c r="A53" s="34"/>
      <c r="B53" s="8" t="s">
        <v>83</v>
      </c>
      <c r="C53" s="9"/>
      <c r="D53" s="8"/>
      <c r="E53" s="10"/>
      <c r="F53" s="11"/>
      <c r="G53" s="11"/>
      <c r="H53" s="11"/>
      <c r="I53" s="14"/>
      <c r="J53" s="14"/>
      <c r="K53" s="11"/>
      <c r="L53" s="11"/>
      <c r="M53" s="11"/>
      <c r="N53" s="12"/>
      <c r="O53" s="12">
        <f>'[1]В.Фосня '!O86+[1]В.Чернігівка!O86+[1]В.Хайча!O86+'[1]Гладковичі '!O86+[1]Гошів!O86+[1]Лучанки!O86+[1]Листвин!O86+[1]Можари!O86+[1]Овруч1!O86+[1]Ігнатпіль!O86+[1]Прилуки!O86+[1]Черепин!O86+[1]Піщаниця!O53+[1]Покалів!O53+[1]Кирдани!O53+[1]Словечно!O53+[1]Тхорин!O53+[1]Шоломки!O53+'[1]Сл-Шоломк.'!O53+[1]Бондари!O53+[1]Велідники!O53+[1]Заріччя!O53+[1]Норинськ!O53+'[1]Перш.ДНЗ №2'!O53+'[1]Перш.ДНЗ №1'!O53+'[1]ДНЗ №10'!O53+'[1]ДНЗ №8'!O53+'[1]ДНЗ №6'!O53+[1]Селезівка!O53+'[1]ДНЗ №5'!O53+'[1]ДНЗ №4'!O53+'[1]ДНЗ №2'!O53+'[1]ДНЗ №1'!O56+[1]Бігунь!O53</f>
        <v>0</v>
      </c>
      <c r="P53" s="12">
        <v>1383</v>
      </c>
      <c r="Q53" s="12">
        <f>'[1]В.Фосня '!Q86+[1]В.Чернігівка!Q86+[1]В.Хайча!Q86+'[1]Гладковичі '!Q86+[1]Гошів!Q86+[1]Лучанки!Q86+[1]Листвин!Q86+[1]Можари!Q86+[1]Овруч1!Q86+[1]Ігнатпіль!Q86+[1]Прилуки!Q86+[1]Черепин!Q86+[1]Піщаниця!Q53+[1]Покалів!Q53+[1]Кирдани!Q53+[1]Словечно!Q53+[1]Тхорин!Q53+[1]Шоломки!Q53+'[1]Сл-Шоломк.'!Q53+[1]Бондари!Q53+[1]Велідники!Q53+[1]Заріччя!Q53+[1]Норинськ!Q53+'[1]Перш.ДНЗ №2'!Q53+'[1]Перш.ДНЗ №1'!Q53+'[1]ДНЗ №10'!Q53+'[1]ДНЗ №8'!Q53+'[1]ДНЗ №6'!Q53+[1]Селезівка!Q53+'[1]ДНЗ №5'!Q53+'[1]ДНЗ №4'!Q53+'[1]ДНЗ №2'!Q53+'[1]ДНЗ №1'!Q56+[1]Бігунь!Q53</f>
        <v>2993</v>
      </c>
      <c r="R53" s="12">
        <f>'[1]В.Фосня '!R86+[1]В.Чернігівка!R86+[1]В.Хайча!R86+'[1]Гладковичі '!R86+[1]Гошів!R86+[1]Лучанки!R86+[1]Листвин!R86+[1]Можари!R86+[1]Овруч1!R86+[1]Ігнатпіль!R86+[1]Прилуки!R86+[1]Черепин!R86+[1]Піщаниця!R53+[1]Покалів!R53+[1]Кирдани!R53+[1]Словечно!R53+[1]Тхорин!R53+[1]Шоломки!R53+'[1]Сл-Шоломк.'!R53+[1]Бондари!R53+[1]Велідники!R53+[1]Заріччя!R53+[1]Норинськ!R53+'[1]Перш.ДНЗ №2'!R53+'[1]Перш.ДНЗ №1'!R53+'[1]ДНЗ №10'!R53+'[1]ДНЗ №8'!R53+'[1]ДНЗ №6'!R53+[1]Селезівка!R53+'[1]ДНЗ №5'!R53+'[1]ДНЗ №4'!R53+'[1]ДНЗ №2'!R53+'[1]ДНЗ №1'!R56+[1]Бігунь!R53</f>
        <v>2993</v>
      </c>
      <c r="S53" s="12">
        <f>'[1]В.Фосня '!S53+[1]В.Чернігівка!S53+[1]В.Хайча!S53+'[1]Гладковичі '!S53+[1]Гошів!S53+[1]Лучанки!S53+[1]Листвин!S53+[1]Можари!S53+[1]Овруч1!S53+[1]Ігнатпіль!S53+[1]Прилуки!S53+[1]Черепин!S53+[1]Піщаниця!S53+[1]Покалів!S53+[1]Кирдани!S53+[1]Словечно!S53+[1]Тхорин!S53+[1]Шоломки!S53+'[1]Сл-Шоломк.'!S53+[1]Бондари!S53+[1]Велідники!S53+[1]Заріччя!S53+[1]Норинськ!S53+'[1]Перш.ДНЗ №2'!S53+'[1]Перш.ДНЗ №1'!S53+'[1]ДНЗ №10'!S53+'[1]ДНЗ №8'!S53+'[1]ДНЗ №6'!S53+[1]Селезівка!S53+'[1]ДНЗ №5'!S53+'[1]ДНЗ №4'!S53+'[1]ДНЗ №2'!S53+'[1]ДНЗ №1'!S56+[1]Бігунь!S53</f>
        <v>0</v>
      </c>
      <c r="T53" s="12">
        <f>'[1]В.Фосня '!T53+[1]В.Чернігівка!T53+[1]В.Хайча!T53+'[1]Гладковичі '!T53+[1]Гошів!T53+[1]Лучанки!T53+[1]Листвин!T53+[1]Можари!T53+[1]Овруч1!T53+[1]Ігнатпіль!T53+[1]Прилуки!T53+[1]Черепин!T53+[1]Піщаниця!T53+[1]Покалів!T53+[1]Кирдани!T53+[1]Словечно!T53+[1]Тхорин!T53+[1]Шоломки!T53+'[1]Сл-Шоломк.'!T53+[1]Бондари!T53+[1]Велідники!T53+[1]Заріччя!T53+[1]Норинськ!T53+'[1]Перш.ДНЗ №2'!T53+'[1]Перш.ДНЗ №1'!T53+'[1]ДНЗ №10'!T53+'[1]ДНЗ №8'!T53+'[1]ДНЗ №6'!T53+[1]Селезівка!T53+'[1]ДНЗ №5'!T53+'[1]ДНЗ №4'!T53+'[1]ДНЗ №2'!T53+'[1]ДНЗ №1'!T56+[1]Бігунь!T53</f>
        <v>0</v>
      </c>
      <c r="U53" s="12">
        <f>'[1]В.Фосня '!U53+[1]В.Чернігівка!U53+[1]В.Хайча!U53+'[1]Гладковичі '!U53+[1]Гошів!U53+[1]Лучанки!U53+[1]Листвин!U53+[1]Можари!U53+[1]Овруч1!U53+[1]Ігнатпіль!U53+[1]Прилуки!U53+[1]Черепин!U53+[1]Піщаниця!U53+[1]Покалів!U53+[1]Кирдани!U53+[1]Словечно!U53+[1]Тхорин!U53+[1]Шоломки!U53+'[1]Сл-Шоломк.'!U53+[1]Бондари!U53+[1]Велідники!U53+[1]Заріччя!U53+[1]Норинськ!U53+'[1]Перш.ДНЗ №2'!U53+'[1]Перш.ДНЗ №1'!U53+'[1]ДНЗ №10'!U53+'[1]ДНЗ №8'!U53+'[1]ДНЗ №6'!U53+[1]Селезівка!U53+'[1]ДНЗ №5'!U53+'[1]ДНЗ №4'!U53+'[1]ДНЗ №2'!U53+'[1]ДНЗ №1'!U56+[1]Бігунь!U53</f>
        <v>0</v>
      </c>
      <c r="V53" s="12">
        <f>'[1]В.Фосня '!V53+[1]В.Чернігівка!V53+[1]В.Хайча!V53+'[1]Гладковичі '!V53+[1]Гошів!V53+[1]Лучанки!V53+[1]Листвин!V53+[1]Можари!V53+[1]Овруч1!V53+[1]Ігнатпіль!V53+[1]Прилуки!V53+[1]Черепин!V53+[1]Піщаниця!V53+[1]Покалів!V53+[1]Кирдани!V53+[1]Словечно!V53+[1]Тхорин!V53+[1]Шоломки!V53+'[1]Сл-Шоломк.'!V53+[1]Бондари!V53+[1]Велідники!V53+[1]Заріччя!V53+[1]Норинськ!V53+'[1]Перш.ДНЗ №2'!V53+'[1]Перш.ДНЗ №1'!V53+'[1]ДНЗ №10'!V53+'[1]ДНЗ №8'!V53+'[1]ДНЗ №6'!V53+[1]Селезівка!V53+'[1]ДНЗ №5'!V53+'[1]ДНЗ №4'!V53+'[1]ДНЗ №2'!V53+'[1]ДНЗ №1'!V56+[1]Бігунь!V53</f>
        <v>0</v>
      </c>
      <c r="W53" s="12">
        <f>'[1]В.Фосня '!W53+[1]В.Чернігівка!W53+[1]В.Хайча!W53+'[1]Гладковичі '!W53+[1]Гошів!W53+[1]Лучанки!W53+[1]Листвин!W53+[1]Можари!W53+[1]Овруч1!W53+[1]Ігнатпіль!W53+[1]Прилуки!W53+[1]Черепин!W53+[1]Піщаниця!W53+[1]Покалів!W53+[1]Кирдани!W53+[1]Словечно!W53+[1]Тхорин!W53+[1]Шоломки!W53+'[1]Сл-Шоломк.'!W53+[1]Бондари!W53+[1]Велідники!W53+[1]Заріччя!W53+[1]Норинськ!W53+'[1]Перш.ДНЗ №2'!W53+'[1]Перш.ДНЗ №1'!W53+'[1]ДНЗ №10'!W53+'[1]ДНЗ №8'!W53+'[1]ДНЗ №6'!W53+[1]Селезівка!W53+'[1]ДНЗ №5'!W53+'[1]ДНЗ №4'!W53+'[1]ДНЗ №2'!W53+'[1]ДНЗ №1'!W56+[1]Бігунь!W53</f>
        <v>0</v>
      </c>
      <c r="X53" s="12">
        <f>'[1]В.Фосня '!X53+[1]В.Чернігівка!X53+[1]В.Хайча!X53+'[1]Гладковичі '!X53+[1]Гошів!X53+[1]Лучанки!X53+[1]Листвин!X53+[1]Можари!X53+[1]Овруч1!X53+[1]Ігнатпіль!X53+[1]Прилуки!X53+[1]Черепин!X53+[1]Піщаниця!X53+[1]Покалів!X53+[1]Кирдани!X53+[1]Словечно!X53+[1]Тхорин!X53+[1]Шоломки!X53+'[1]Сл-Шоломк.'!X53+[1]Бондари!X53+[1]Велідники!X53+[1]Заріччя!X53+[1]Норинськ!X53+'[1]Перш.ДНЗ №2'!X53+'[1]Перш.ДНЗ №1'!X53+'[1]ДНЗ №10'!X53+'[1]ДНЗ №8'!X53+'[1]ДНЗ №6'!X53+[1]Селезівка!X53+'[1]ДНЗ №5'!X53+'[1]ДНЗ №4'!X53+'[1]ДНЗ №2'!X53+'[1]ДНЗ №1'!X56+[1]Бігунь!X53</f>
        <v>0</v>
      </c>
      <c r="Y53" s="12">
        <f>'[1]В.Фосня '!Y53+[1]В.Чернігівка!Y53+[1]В.Хайча!Y53+'[1]Гладковичі '!Y53+[1]Гошів!Y53+[1]Лучанки!Y53+[1]Листвин!Y53+[1]Можари!Y53+[1]Овруч1!Y53+[1]Ігнатпіль!Y53+[1]Прилуки!Y53+[1]Черепин!Y53+[1]Піщаниця!Y53+[1]Покалів!Y53+[1]Кирдани!Y53+[1]Словечно!Y53+[1]Тхорин!Y53+[1]Шоломки!Y53+'[1]Сл-Шоломк.'!Y53+[1]Бондари!Y53+[1]Велідники!Y53+[1]Заріччя!Y53+[1]Норинськ!Y53+'[1]Перш.ДНЗ №2'!Y53+'[1]Перш.ДНЗ №1'!Y53+'[1]ДНЗ №10'!Y53+'[1]ДНЗ №8'!Y53+'[1]ДНЗ №6'!Y53+[1]Селезівка!Y53+'[1]ДНЗ №5'!Y53+'[1]ДНЗ №4'!Y53+'[1]ДНЗ №2'!Y53+'[1]ДНЗ №1'!Y56+[1]Бігунь!Y53</f>
        <v>0</v>
      </c>
      <c r="Z53" s="12">
        <f>'[1]В.Фосня '!Z53+[1]В.Чернігівка!Z53+[1]В.Хайча!Z53+'[1]Гладковичі '!Z53+[1]Гошів!Z53+[1]Лучанки!Z53+[1]Листвин!Z53+[1]Можари!Z53+[1]Овруч1!Z53+[1]Ігнатпіль!Z53+[1]Прилуки!Z53+[1]Черепин!Z53+[1]Піщаниця!Z53+[1]Покалів!Z53+[1]Кирдани!Z53+[1]Словечно!Z53+[1]Тхорин!Z53+[1]Шоломки!Z53+'[1]Сл-Шоломк.'!Z53+[1]Бондари!Z53+[1]Велідники!Z53+[1]Заріччя!Z53+[1]Норинськ!Z53+'[1]Перш.ДНЗ №2'!Z53+'[1]Перш.ДНЗ №1'!Z53+'[1]ДНЗ №10'!Z53+'[1]ДНЗ №8'!Z53+'[1]ДНЗ №6'!Z53+[1]Селезівка!Z53+'[1]ДНЗ №5'!Z53+'[1]ДНЗ №4'!Z53+'[1]ДНЗ №2'!Z53+'[1]ДНЗ №1'!Z53+[1]Бігунь!Z53</f>
        <v>0</v>
      </c>
      <c r="AA53" s="12">
        <f>'[1]В.Фосня '!AA53+[1]В.Чернігівка!AA53+[1]В.Хайча!AA53+'[1]Гладковичі '!AA53+[1]Гошів!AA53+[1]Лучанки!AA53+[1]Листвин!AA53+[1]Можари!AA53+[1]Овруч1!AA53+[1]Ігнатпіль!AA53+[1]Прилуки!AA53+[1]Черепин!AA53+[1]Піщаниця!AA53+[1]Покалів!AA53+[1]Кирдани!AA53+[1]Словечно!AA53+[1]Тхорин!AA53+[1]Шоломки!AA53+'[1]Сл-Шоломк.'!AA53+[1]Бондари!AA53+[1]Велідники!AA53+[1]Заріччя!AA53+[1]Норинськ!AA53+'[1]Перш.ДНЗ №2'!AA53+'[1]Перш.ДНЗ №1'!AA53+'[1]ДНЗ №10'!AA53+'[1]ДНЗ №8'!AA53+'[1]ДНЗ №6'!AA53+[1]Селезівка!AA53+'[1]ДНЗ №5'!AA53+'[1]ДНЗ №4'!AA53+'[1]ДНЗ №2'!AA53+'[1]ДНЗ №1'!AA56+[1]Бігунь!AA53</f>
        <v>0</v>
      </c>
      <c r="AB53" s="12">
        <f>'[1]В.Фосня '!AB53+[1]В.Чернігівка!AB53+[1]В.Хайча!AB53+'[1]Гладковичі '!AB53+[1]Гошів!AB53+[1]Лучанки!AB53+[1]Листвин!AB53+[1]Можари!AB53+[1]Овруч1!AB53+[1]Ігнатпіль!AB53+[1]Прилуки!AB53+[1]Черепин!AB53+[1]Піщаниця!AB53+[1]Покалів!AB53+[1]Кирдани!AB53+[1]Словечно!AB53+[1]Тхорин!AB53+[1]Шоломки!AB53+'[1]Сл-Шоломк.'!AB53+[1]Бондари!AB53+[1]Велідники!AB53+[1]Заріччя!AB53+[1]Норинськ!AB53+'[1]Перш.ДНЗ №2'!AB53+'[1]Перш.ДНЗ №1'!AB53+'[1]ДНЗ №10'!AB53+'[1]ДНЗ №8'!AB53+'[1]ДНЗ №6'!AB53+[1]Селезівка!AB53+'[1]ДНЗ №5'!AB53+'[1]ДНЗ №4'!AB53+'[1]ДНЗ №2'!AB53+'[1]ДНЗ №1'!AB56+[1]Бігунь!AB53</f>
        <v>487.55</v>
      </c>
      <c r="AC53" s="12">
        <f>'[1]В.Фосня '!AC53+[1]В.Чернігівка!AC53+[1]В.Хайча!AC53+'[1]Гладковичі '!AC53+[1]Гошів!AC53+[1]Лучанки!AC53+[1]Листвин!AC53+[1]Можари!AC53+[1]Овруч1!AC53+[1]Ігнатпіль!AC53+[1]Прилуки!AC53+[1]Черепин!AC53+[1]Піщаниця!AC53+[1]Покалів!AC53+[1]Кирдани!AC53+[1]Словечно!AC53+[1]Тхорин!AC53+[1]Шоломки!AC53+'[1]Сл-Шоломк.'!AC53+[1]Бондари!AC53+[1]Велідники!AC53+[1]Заріччя!AC53+[1]Норинськ!AC53+'[1]Перш.ДНЗ №2'!AC53+'[1]Перш.ДНЗ №1'!AC53+'[1]ДНЗ №10'!AC53+'[1]ДНЗ №8'!AC53+'[1]ДНЗ №6'!AC53+[1]Селезівка!AC53+'[1]ДНЗ №5'!AC53+'[1]ДНЗ №4'!AC53+'[1]ДНЗ №2'!AC53+'[1]ДНЗ №1'!AC56+[1]Бігунь!AC53</f>
        <v>5080.55</v>
      </c>
      <c r="AD53" s="12">
        <f>'[1]В.Фосня '!AD53+[1]В.Чернігівка!AD53+[1]В.Хайча!AD53+'[1]Гладковичі '!AD53+[1]Гошів!AD53+[1]Лучанки!AD53+[1]Листвин!AD53+[1]Можари!AD53+[1]Овруч1!AD53+[1]Ігнатпіль!AD53+[1]Прилуки!AD53+[1]Черепин!AD53+[1]Піщаниця!AD53+[1]Покалів!AD53+[1]Кирдани!AD53+[1]Словечно!AD53+[1]Тхорин!AD53+[1]Шоломки!AD53+'[1]Сл-Шоломк.'!AD53+[1]Бондари!AD53+[1]Велідники!AD53+[1]Заріччя!AD53+[1]Норинськ!AD53+'[1]Перш.ДНЗ №2'!AD53+'[1]Перш.ДНЗ №1'!AD53+'[1]ДНЗ №10'!AD53+'[1]ДНЗ №8'!AD53+'[1]ДНЗ №6'!AD53+[1]Селезівка!AD53+'[1]ДНЗ №5'!AD53+'[1]ДНЗ №4'!AD53+'[1]ДНЗ №2'!AD53+'[1]ДНЗ №1'!AD56+[1]Бігунь!AD53</f>
        <v>60966.6</v>
      </c>
      <c r="AE53" s="12"/>
    </row>
    <row r="54" spans="1:31" x14ac:dyDescent="0.25">
      <c r="A54" s="34"/>
      <c r="B54" s="8" t="s">
        <v>84</v>
      </c>
      <c r="C54" s="9"/>
      <c r="D54" s="8"/>
      <c r="E54" s="10"/>
      <c r="F54" s="11"/>
      <c r="G54" s="11"/>
      <c r="H54" s="11"/>
      <c r="I54" s="14"/>
      <c r="J54" s="14"/>
      <c r="K54" s="11"/>
      <c r="L54" s="11"/>
      <c r="M54" s="11"/>
      <c r="N54" s="12"/>
      <c r="O54" s="12">
        <f>'[1]В.Фосня '!O87+[1]В.Чернігівка!O87+[1]В.Хайча!O87+'[1]Гладковичі '!O87+[1]Гошів!O87+[1]Лучанки!O87+[1]Листвин!O87+[1]Можари!O87+[1]Овруч1!O87+[1]Ігнатпіль!O87+[1]Прилуки!O87+[1]Черепин!O87+[1]Піщаниця!O54+[1]Покалів!O54+[1]Кирдани!O54+[1]Словечно!O54+[1]Тхорин!O54+[1]Шоломки!O54+'[1]Сл-Шоломк.'!O54+[1]Бондари!O54+[1]Велідники!O54+[1]Заріччя!O54+[1]Норинськ!O54+'[1]Перш.ДНЗ №2'!O54+'[1]Перш.ДНЗ №1'!O54+'[1]ДНЗ №10'!O54+'[1]ДНЗ №8'!O54+'[1]ДНЗ №6'!O54+[1]Селезівка!O54+'[1]ДНЗ №5'!O54+'[1]ДНЗ №4'!O54+'[1]ДНЗ №2'!O54+'[1]ДНЗ №1'!O57+[1]Бігунь!O54</f>
        <v>0</v>
      </c>
      <c r="P54" s="12">
        <v>1393</v>
      </c>
      <c r="Q54" s="12">
        <f>'[1]В.Фосня '!Q87+[1]В.Чернігівка!Q87+[1]В.Хайча!Q87+'[1]Гладковичі '!Q87+[1]Гошів!Q87+[1]Лучанки!Q87+[1]Листвин!Q87+[1]Можари!Q87+[1]Овруч1!Q87+[1]Ігнатпіль!Q87+[1]Прилуки!Q87+[1]Черепин!Q87+[1]Піщаниця!Q54+[1]Покалів!Q54+[1]Кирдани!Q54+[1]Словечно!Q54+[1]Тхорин!Q54+[1]Шоломки!Q54+'[1]Сл-Шоломк.'!Q54+[1]Бондари!Q54+[1]Велідники!Q54+[1]Заріччя!Q54+[1]Норинськ!Q54+'[1]Перш.ДНЗ №2'!Q54+'[1]Перш.ДНЗ №1'!Q54+'[1]ДНЗ №10'!Q54+'[1]ДНЗ №8'!Q54+'[1]ДНЗ №6'!Q54+[1]Селезівка!Q54+'[1]ДНЗ №5'!Q54+'[1]ДНЗ №4'!Q54+'[1]ДНЗ №2'!Q54+'[1]ДНЗ №1'!Q57+[1]Бігунь!Q54</f>
        <v>7424</v>
      </c>
      <c r="R54" s="12">
        <f>'[1]В.Фосня '!R87+[1]В.Чернігівка!R87+[1]В.Хайча!R87+'[1]Гладковичі '!R87+[1]Гошів!R87+[1]Лучанки!R87+[1]Листвин!R87+[1]Можари!R87+[1]Овруч1!R87+[1]Ігнатпіль!R87+[1]Прилуки!R87+[1]Черепин!R87+[1]Піщаниця!R54+[1]Покалів!R54+[1]Кирдани!R54+[1]Словечно!R54+[1]Тхорин!R54+[1]Шоломки!R54+'[1]Сл-Шоломк.'!R54+[1]Бондари!R54+[1]Велідники!R54+[1]Заріччя!R54+[1]Норинськ!R54+'[1]Перш.ДНЗ №2'!R54+'[1]Перш.ДНЗ №1'!R54+'[1]ДНЗ №10'!R54+'[1]ДНЗ №8'!R54+'[1]ДНЗ №6'!R54+[1]Селезівка!R54+'[1]ДНЗ №5'!R54+'[1]ДНЗ №4'!R54+'[1]ДНЗ №2'!R54+'[1]ДНЗ №1'!R57+[1]Бігунь!R54</f>
        <v>8224</v>
      </c>
      <c r="S54" s="12">
        <f>'[1]В.Фосня '!S54+[1]В.Чернігівка!S54+[1]В.Хайча!S54+'[1]Гладковичі '!S54+[1]Гошів!S54+[1]Лучанки!S54+[1]Листвин!S54+[1]Можари!S54+[1]Овруч1!S54+[1]Ігнатпіль!S54+[1]Прилуки!S54+[1]Черепин!S54+[1]Піщаниця!S54+[1]Покалів!S54+[1]Кирдани!S54+[1]Словечно!S54+[1]Тхорин!S54+[1]Шоломки!S54+'[1]Сл-Шоломк.'!S54+[1]Бондари!S54+[1]Велідники!S54+[1]Заріччя!S54+[1]Норинськ!S54+'[1]Перш.ДНЗ №2'!S54+'[1]Перш.ДНЗ №1'!S54+'[1]ДНЗ №10'!S54+'[1]ДНЗ №8'!S54+'[1]ДНЗ №6'!S54+[1]Селезівка!S54+'[1]ДНЗ №5'!S54+'[1]ДНЗ №4'!S54+'[1]ДНЗ №2'!S54+'[1]ДНЗ №1'!S57+[1]Бігунь!S54</f>
        <v>0</v>
      </c>
      <c r="T54" s="12">
        <f>'[1]В.Фосня '!T54+[1]В.Чернігівка!T54+[1]В.Хайча!T54+'[1]Гладковичі '!T54+[1]Гошів!T54+[1]Лучанки!T54+[1]Листвин!T54+[1]Можари!T54+[1]Овруч1!T54+[1]Ігнатпіль!T54+[1]Прилуки!T54+[1]Черепин!T54+[1]Піщаниця!T54+[1]Покалів!T54+[1]Кирдани!T54+[1]Словечно!T54+[1]Тхорин!T54+[1]Шоломки!T54+'[1]Сл-Шоломк.'!T54+[1]Бондари!T54+[1]Велідники!T54+[1]Заріччя!T54+[1]Норинськ!T54+'[1]Перш.ДНЗ №2'!T54+'[1]Перш.ДНЗ №1'!T54+'[1]ДНЗ №10'!T54+'[1]ДНЗ №8'!T54+'[1]ДНЗ №6'!T54+[1]Селезівка!T54+'[1]ДНЗ №5'!T54+'[1]ДНЗ №4'!T54+'[1]ДНЗ №2'!T54+'[1]ДНЗ №1'!T57+[1]Бігунь!T54</f>
        <v>0</v>
      </c>
      <c r="U54" s="12">
        <f>'[1]В.Фосня '!U54+[1]В.Чернігівка!U54+[1]В.Хайча!U54+'[1]Гладковичі '!U54+[1]Гошів!U54+[1]Лучанки!U54+[1]Листвин!U54+[1]Можари!U54+[1]Овруч1!U54+[1]Ігнатпіль!U54+[1]Прилуки!U54+[1]Черепин!U54+[1]Піщаниця!U54+[1]Покалів!U54+[1]Кирдани!U54+[1]Словечно!U54+[1]Тхорин!U54+[1]Шоломки!U54+'[1]Сл-Шоломк.'!U54+[1]Бондари!U54+[1]Велідники!U54+[1]Заріччя!U54+[1]Норинськ!U54+'[1]Перш.ДНЗ №2'!U54+'[1]Перш.ДНЗ №1'!U54+'[1]ДНЗ №10'!U54+'[1]ДНЗ №8'!U54+'[1]ДНЗ №6'!U54+[1]Селезівка!U54+'[1]ДНЗ №5'!U54+'[1]ДНЗ №4'!U54+'[1]ДНЗ №2'!U54+'[1]ДНЗ №1'!U57+[1]Бігунь!U54</f>
        <v>0</v>
      </c>
      <c r="V54" s="12">
        <f>'[1]В.Фосня '!V54+[1]В.Чернігівка!V54+[1]В.Хайча!V54+'[1]Гладковичі '!V54+[1]Гошів!V54+[1]Лучанки!V54+[1]Листвин!V54+[1]Можари!V54+[1]Овруч1!V54+[1]Ігнатпіль!V54+[1]Прилуки!V54+[1]Черепин!V54+[1]Піщаниця!V54+[1]Покалів!V54+[1]Кирдани!V54+[1]Словечно!V54+[1]Тхорин!V54+[1]Шоломки!V54+'[1]Сл-Шоломк.'!V54+[1]Бондари!V54+[1]Велідники!V54+[1]Заріччя!V54+[1]Норинськ!V54+'[1]Перш.ДНЗ №2'!V54+'[1]Перш.ДНЗ №1'!V54+'[1]ДНЗ №10'!V54+'[1]ДНЗ №8'!V54+'[1]ДНЗ №6'!V54+[1]Селезівка!V54+'[1]ДНЗ №5'!V54+'[1]ДНЗ №4'!V54+'[1]ДНЗ №2'!V54+'[1]ДНЗ №1'!V57+[1]Бігунь!V54</f>
        <v>0</v>
      </c>
      <c r="W54" s="12">
        <f>'[1]В.Фосня '!W54+[1]В.Чернігівка!W54+[1]В.Хайча!W54+'[1]Гладковичі '!W54+[1]Гошів!W54+[1]Лучанки!W54+[1]Листвин!W54+[1]Можари!W54+[1]Овруч1!W54+[1]Ігнатпіль!W54+[1]Прилуки!W54+[1]Черепин!W54+[1]Піщаниця!W54+[1]Покалів!W54+[1]Кирдани!W54+[1]Словечно!W54+[1]Тхорин!W54+[1]Шоломки!W54+'[1]Сл-Шоломк.'!W54+[1]Бондари!W54+[1]Велідники!W54+[1]Заріччя!W54+[1]Норинськ!W54+'[1]Перш.ДНЗ №2'!W54+'[1]Перш.ДНЗ №1'!W54+'[1]ДНЗ №10'!W54+'[1]ДНЗ №8'!W54+'[1]ДНЗ №6'!W54+[1]Селезівка!W54+'[1]ДНЗ №5'!W54+'[1]ДНЗ №4'!W54+'[1]ДНЗ №2'!W54+'[1]ДНЗ №1'!W57+[1]Бігунь!W54</f>
        <v>0</v>
      </c>
      <c r="X54" s="12">
        <f>'[1]В.Фосня '!X54+[1]В.Чернігівка!X54+[1]В.Хайча!X54+'[1]Гладковичі '!X54+[1]Гошів!X54+[1]Лучанки!X54+[1]Листвин!X54+[1]Можари!X54+[1]Овруч1!X54+[1]Ігнатпіль!X54+[1]Прилуки!X54+[1]Черепин!X54+[1]Піщаниця!X54+[1]Покалів!X54+[1]Кирдани!X54+[1]Словечно!X54+[1]Тхорин!X54+[1]Шоломки!X54+'[1]Сл-Шоломк.'!X54+[1]Бондари!X54+[1]Велідники!X54+[1]Заріччя!X54+[1]Норинськ!X54+'[1]Перш.ДНЗ №2'!X54+'[1]Перш.ДНЗ №1'!X54+'[1]ДНЗ №10'!X54+'[1]ДНЗ №8'!X54+'[1]ДНЗ №6'!X54+[1]Селезівка!X54+'[1]ДНЗ №5'!X54+'[1]ДНЗ №4'!X54+'[1]ДНЗ №2'!X54+'[1]ДНЗ №1'!X57+[1]Бігунь!X54</f>
        <v>0</v>
      </c>
      <c r="Y54" s="12">
        <f>'[1]В.Фосня '!Y54+[1]В.Чернігівка!Y54+[1]В.Хайча!Y54+'[1]Гладковичі '!Y54+[1]Гошів!Y54+[1]Лучанки!Y54+[1]Листвин!Y54+[1]Можари!Y54+[1]Овруч1!Y54+[1]Ігнатпіль!Y54+[1]Прилуки!Y54+[1]Черепин!Y54+[1]Піщаниця!Y54+[1]Покалів!Y54+[1]Кирдани!Y54+[1]Словечно!Y54+[1]Тхорин!Y54+[1]Шоломки!Y54+'[1]Сл-Шоломк.'!Y54+[1]Бондари!Y54+[1]Велідники!Y54+[1]Заріччя!Y54+[1]Норинськ!Y54+'[1]Перш.ДНЗ №2'!Y54+'[1]Перш.ДНЗ №1'!Y54+'[1]ДНЗ №10'!Y54+'[1]ДНЗ №8'!Y54+'[1]ДНЗ №6'!Y54+[1]Селезівка!Y54+'[1]ДНЗ №5'!Y54+'[1]ДНЗ №4'!Y54+'[1]ДНЗ №2'!Y54+'[1]ДНЗ №1'!Y57+[1]Бігунь!Y54</f>
        <v>0</v>
      </c>
      <c r="Z54" s="12">
        <f>'[1]В.Фосня '!Z54+[1]В.Чернігівка!Z54+[1]В.Хайча!Z54+'[1]Гладковичі '!Z54+[1]Гошів!Z54+[1]Лучанки!Z54+[1]Листвин!Z54+[1]Можари!Z54+[1]Овруч1!Z54+[1]Ігнатпіль!Z54+[1]Прилуки!Z54+[1]Черепин!Z54+[1]Піщаниця!Z54+[1]Покалів!Z54+[1]Кирдани!Z54+[1]Словечно!Z54+[1]Тхорин!Z54+[1]Шоломки!Z54+'[1]Сл-Шоломк.'!Z54+[1]Бондари!Z54+[1]Велідники!Z54+[1]Заріччя!Z54+[1]Норинськ!Z54+'[1]Перш.ДНЗ №2'!Z54+'[1]Перш.ДНЗ №1'!Z54+'[1]ДНЗ №10'!Z54+'[1]ДНЗ №8'!Z54+'[1]ДНЗ №6'!Z54+[1]Селезівка!Z54+'[1]ДНЗ №5'!Z54+'[1]ДНЗ №4'!Z54+'[1]ДНЗ №2'!Z54+'[1]ДНЗ №1'!Z54+[1]Бігунь!Z54</f>
        <v>373</v>
      </c>
      <c r="AA54" s="12">
        <f>'[1]В.Фосня '!AA54+[1]В.Чернігівка!AA54+[1]В.Хайча!AA54+'[1]Гладковичі '!AA54+[1]Гошів!AA54+[1]Лучанки!AA54+[1]Листвин!AA54+[1]Можари!AA54+[1]Овруч1!AA54+[1]Ігнатпіль!AA54+[1]Прилуки!AA54+[1]Черепин!AA54+[1]Піщаниця!AA54+[1]Покалів!AA54+[1]Кирдани!AA54+[1]Словечно!AA54+[1]Тхорин!AA54+[1]Шоломки!AA54+'[1]Сл-Шоломк.'!AA54+[1]Бондари!AA54+[1]Велідники!AA54+[1]Заріччя!AA54+[1]Норинськ!AA54+'[1]Перш.ДНЗ №2'!AA54+'[1]Перш.ДНЗ №1'!AA54+'[1]ДНЗ №10'!AA54+'[1]ДНЗ №8'!AA54+'[1]ДНЗ №6'!AA54+[1]Селезівка!AA54+'[1]ДНЗ №5'!AA54+'[1]ДНЗ №4'!AA54+'[1]ДНЗ №2'!AA54+'[1]ДНЗ №1'!AA57+[1]Бігунь!AA54</f>
        <v>0</v>
      </c>
      <c r="AB54" s="12">
        <f>'[1]В.Фосня '!AB54+[1]В.Чернігівка!AB54+[1]В.Хайча!AB54+'[1]Гладковичі '!AB54+[1]Гошів!AB54+[1]Лучанки!AB54+[1]Листвин!AB54+[1]Можари!AB54+[1]Овруч1!AB54+[1]Ігнатпіль!AB54+[1]Прилуки!AB54+[1]Черепин!AB54+[1]Піщаниця!AB54+[1]Покалів!AB54+[1]Кирдани!AB54+[1]Словечно!AB54+[1]Тхорин!AB54+[1]Шоломки!AB54+'[1]Сл-Шоломк.'!AB54+[1]Бондари!AB54+[1]Велідники!AB54+[1]Заріччя!AB54+[1]Норинськ!AB54+'[1]Перш.ДНЗ №2'!AB54+'[1]Перш.ДНЗ №1'!AB54+'[1]ДНЗ №10'!AB54+'[1]ДНЗ №8'!AB54+'[1]ДНЗ №6'!AB54+[1]Селезівка!AB54+'[1]ДНЗ №5'!AB54+'[1]ДНЗ №4'!AB54+'[1]ДНЗ №2'!AB54+'[1]ДНЗ №1'!AB57+[1]Бігунь!AB54</f>
        <v>0</v>
      </c>
      <c r="AC54" s="12">
        <f>'[1]В.Фосня '!AC54+[1]В.Чернігівка!AC54+[1]В.Хайча!AC54+'[1]Гладковичі '!AC54+[1]Гошів!AC54+[1]Лучанки!AC54+[1]Листвин!AC54+[1]Можари!AC54+[1]Овруч1!AC54+[1]Ігнатпіль!AC54+[1]Прилуки!AC54+[1]Черепин!AC54+[1]Піщаниця!AC54+[1]Покалів!AC54+[1]Кирдани!AC54+[1]Словечно!AC54+[1]Тхорин!AC54+[1]Шоломки!AC54+'[1]Сл-Шоломк.'!AC54+[1]Бондари!AC54+[1]Велідники!AC54+[1]Заріччя!AC54+[1]Норинськ!AC54+'[1]Перш.ДНЗ №2'!AC54+'[1]Перш.ДНЗ №1'!AC54+'[1]ДНЗ №10'!AC54+'[1]ДНЗ №8'!AC54+'[1]ДНЗ №6'!AC54+[1]Селезівка!AC54+'[1]ДНЗ №5'!AC54+'[1]ДНЗ №4'!AC54+'[1]ДНЗ №2'!AC54+'[1]ДНЗ №1'!AC57+[1]Бігунь!AC54</f>
        <v>16373</v>
      </c>
      <c r="AD54" s="12">
        <f>'[1]В.Фосня '!AD54+[1]В.Чернігівка!AD54+[1]В.Хайча!AD54+'[1]Гладковичі '!AD54+[1]Гошів!AD54+[1]Лучанки!AD54+[1]Листвин!AD54+[1]Можари!AD54+[1]Овруч1!AD54+[1]Ігнатпіль!AD54+[1]Прилуки!AD54+[1]Черепин!AD54+[1]Піщаниця!AD54+[1]Покалів!AD54+[1]Кирдани!AD54+[1]Словечно!AD54+[1]Тхорин!AD54+[1]Шоломки!AD54+'[1]Сл-Шоломк.'!AD54+[1]Бондари!AD54+[1]Велідники!AD54+[1]Заріччя!AD54+[1]Норинськ!AD54+'[1]Перш.ДНЗ №2'!AD54+'[1]Перш.ДНЗ №1'!AD54+'[1]ДНЗ №10'!AD54+'[1]ДНЗ №8'!AD54+'[1]ДНЗ №6'!AD54+[1]Селезівка!AD54+'[1]ДНЗ №5'!AD54+'[1]ДНЗ №4'!AD54+'[1]ДНЗ №2'!AD54+'[1]ДНЗ №1'!AD57+[1]Бігунь!AD54</f>
        <v>169384</v>
      </c>
      <c r="AE54" s="12"/>
    </row>
    <row r="55" spans="1:31" x14ac:dyDescent="0.25">
      <c r="A55" s="34"/>
      <c r="B55" s="8" t="s">
        <v>85</v>
      </c>
      <c r="C55" s="9"/>
      <c r="D55" s="8"/>
      <c r="E55" s="10"/>
      <c r="F55" s="11"/>
      <c r="G55" s="11"/>
      <c r="H55" s="11"/>
      <c r="I55" s="14"/>
      <c r="J55" s="14"/>
      <c r="K55" s="11"/>
      <c r="L55" s="11"/>
      <c r="M55" s="11"/>
      <c r="N55" s="12"/>
      <c r="O55" s="12">
        <f>'[1]В.Фосня '!O88+[1]В.Чернігівка!O88+[1]В.Хайча!O88+'[1]Гладковичі '!O88+[1]Гошів!O88+[1]Лучанки!O88+[1]Листвин!O88+[1]Можари!O88+[1]Овруч1!O88+[1]Ігнатпіль!O88+[1]Прилуки!O88+[1]Черепин!O88+[1]Піщаниця!O55+[1]Покалів!O55+[1]Кирдани!O55+[1]Словечно!O55+[1]Тхорин!O55+[1]Шоломки!O55+'[1]Сл-Шоломк.'!O55+[1]Бондари!O55+[1]Велідники!O55+[1]Заріччя!O55+[1]Норинськ!O55+'[1]Перш.ДНЗ №2'!O55+'[1]Перш.ДНЗ №1'!O55+'[1]ДНЗ №10'!O55+'[1]ДНЗ №8'!O55+'[1]ДНЗ №6'!O55+[1]Селезівка!O55+'[1]ДНЗ №5'!O55+'[1]ДНЗ №4'!O55+'[1]ДНЗ №2'!O55+'[1]ДНЗ №1'!O58+[1]Бігунь!O55</f>
        <v>0</v>
      </c>
      <c r="P55" s="12">
        <v>1514</v>
      </c>
      <c r="Q55" s="12">
        <f>'[1]В.Фосня '!Q88+[1]В.Чернігівка!Q88+[1]В.Хайча!Q88+'[1]Гладковичі '!Q88+[1]Гошів!Q88+[1]Лучанки!Q88+[1]Листвин!Q88+[1]Можари!Q88+[1]Овруч1!Q88+[1]Ігнатпіль!Q88+[1]Прилуки!Q88+[1]Черепин!Q88+[1]Піщаниця!Q55+[1]Покалів!Q55+[1]Кирдани!Q55+[1]Словечно!Q55+[1]Тхорин!Q55+[1]Шоломки!Q55+'[1]Сл-Шоломк.'!Q55+[1]Бондари!Q55+[1]Велідники!Q55+[1]Заріччя!Q55+[1]Норинськ!Q55+'[1]Перш.ДНЗ №2'!Q55+'[1]Перш.ДНЗ №1'!Q55+'[1]ДНЗ №10'!Q55+'[1]ДНЗ №8'!Q55+'[1]ДНЗ №6'!Q55+[1]Селезівка!Q55+'[1]ДНЗ №5'!Q55+'[1]ДНЗ №4'!Q55+'[1]ДНЗ №2'!Q55+'[1]ДНЗ №1'!Q58+[1]Бігунь!Q55</f>
        <v>8066</v>
      </c>
      <c r="R55" s="12">
        <f>'[1]В.Фосня '!R88+[1]В.Чернігівка!R88+[1]В.Хайча!R88+'[1]Гладковичі '!R88+[1]Гошів!R88+[1]Лучанки!R88+[1]Листвин!R88+[1]Можари!R88+[1]Овруч1!R88+[1]Ігнатпіль!R88+[1]Прилуки!R88+[1]Черепин!R88+[1]Піщаниця!R55+[1]Покалів!R55+[1]Кирдани!R55+[1]Словечно!R55+[1]Тхорин!R55+[1]Шоломки!R55+'[1]Сл-Шоломк.'!R55+[1]Бондари!R55+[1]Велідники!R55+[1]Заріччя!R55+[1]Норинськ!R55+'[1]Перш.ДНЗ №2'!R55+'[1]Перш.ДНЗ №1'!R55+'[1]ДНЗ №10'!R55+'[1]ДНЗ №8'!R55+'[1]ДНЗ №6'!R55+[1]Селезівка!R55+'[1]ДНЗ №5'!R55+'[1]ДНЗ №4'!R55+'[1]ДНЗ №2'!R55+'[1]ДНЗ №1'!R58+[1]Бігунь!R55</f>
        <v>12426</v>
      </c>
      <c r="S55" s="12">
        <f>'[1]В.Фосня '!S55+[1]В.Чернігівка!S55+[1]В.Хайча!S55+'[1]Гладковичі '!S55+[1]Гошів!S55+[1]Лучанки!S55+[1]Листвин!S55+[1]Можари!S55+[1]Овруч1!S55+[1]Ігнатпіль!S55+[1]Прилуки!S55+[1]Черепин!S55+[1]Піщаниця!S55+[1]Покалів!S55+[1]Кирдани!S55+[1]Словечно!S55+[1]Тхорин!S55+[1]Шоломки!S55+'[1]Сл-Шоломк.'!S55+[1]Бондари!S55+[1]Велідники!S55+[1]Заріччя!S55+[1]Норинськ!S55+'[1]Перш.ДНЗ №2'!S55+'[1]Перш.ДНЗ №1'!S55+'[1]ДНЗ №10'!S55+'[1]ДНЗ №8'!S55+'[1]ДНЗ №6'!S55+[1]Селезівка!S55+'[1]ДНЗ №5'!S55+'[1]ДНЗ №4'!S55+'[1]ДНЗ №2'!S55+'[1]ДНЗ №1'!S58+[1]Бігунь!S55</f>
        <v>0</v>
      </c>
      <c r="T55" s="12">
        <f>'[1]В.Фосня '!T55+[1]В.Чернігівка!T55+[1]В.Хайча!T55+'[1]Гладковичі '!T55+[1]Гошів!T55+[1]Лучанки!T55+[1]Листвин!T55+[1]Можари!T55+[1]Овруч1!T55+[1]Ігнатпіль!T55+[1]Прилуки!T55+[1]Черепин!T55+[1]Піщаниця!T55+[1]Покалів!T55+[1]Кирдани!T55+[1]Словечно!T55+[1]Тхорин!T55+[1]Шоломки!T55+'[1]Сл-Шоломк.'!T55+[1]Бондари!T55+[1]Велідники!T55+[1]Заріччя!T55+[1]Норинськ!T55+'[1]Перш.ДНЗ №2'!T55+'[1]Перш.ДНЗ №1'!T55+'[1]ДНЗ №10'!T55+'[1]ДНЗ №8'!T55+'[1]ДНЗ №6'!T55+[1]Селезівка!T55+'[1]ДНЗ №5'!T55+'[1]ДНЗ №4'!T55+'[1]ДНЗ №2'!T55+'[1]ДНЗ №1'!T58+[1]Бігунь!T55</f>
        <v>0</v>
      </c>
      <c r="U55" s="12">
        <f>'[1]В.Фосня '!U55+[1]В.Чернігівка!U55+[1]В.Хайча!U55+'[1]Гладковичі '!U55+[1]Гошів!U55+[1]Лучанки!U55+[1]Листвин!U55+[1]Можари!U55+[1]Овруч1!U55+[1]Ігнатпіль!U55+[1]Прилуки!U55+[1]Черепин!U55+[1]Піщаниця!U55+[1]Покалів!U55+[1]Кирдани!U55+[1]Словечно!U55+[1]Тхорин!U55+[1]Шоломки!U55+'[1]Сл-Шоломк.'!U55+[1]Бондари!U55+[1]Велідники!U55+[1]Заріччя!U55+[1]Норинськ!U55+'[1]Перш.ДНЗ №2'!U55+'[1]Перш.ДНЗ №1'!U55+'[1]ДНЗ №10'!U55+'[1]ДНЗ №8'!U55+'[1]ДНЗ №6'!U55+[1]Селезівка!U55+'[1]ДНЗ №5'!U55+'[1]ДНЗ №4'!U55+'[1]ДНЗ №2'!U55+'[1]ДНЗ №1'!U58+[1]Бігунь!U55</f>
        <v>0</v>
      </c>
      <c r="V55" s="12">
        <f>'[1]В.Фосня '!V55+[1]В.Чернігівка!V55+[1]В.Хайча!V55+'[1]Гладковичі '!V55+[1]Гошів!V55+[1]Лучанки!V55+[1]Листвин!V55+[1]Можари!V55+[1]Овруч1!V55+[1]Ігнатпіль!V55+[1]Прилуки!V55+[1]Черепин!V55+[1]Піщаниця!V55+[1]Покалів!V55+[1]Кирдани!V55+[1]Словечно!V55+[1]Тхорин!V55+[1]Шоломки!V55+'[1]Сл-Шоломк.'!V55+[1]Бондари!V55+[1]Велідники!V55+[1]Заріччя!V55+[1]Норинськ!V55+'[1]Перш.ДНЗ №2'!V55+'[1]Перш.ДНЗ №1'!V55+'[1]ДНЗ №10'!V55+'[1]ДНЗ №8'!V55+'[1]ДНЗ №6'!V55+[1]Селезівка!V55+'[1]ДНЗ №5'!V55+'[1]ДНЗ №4'!V55+'[1]ДНЗ №2'!V55+'[1]ДНЗ №1'!V58+[1]Бігунь!V55</f>
        <v>0</v>
      </c>
      <c r="W55" s="12">
        <f>'[1]В.Фосня '!W55+[1]В.Чернігівка!W55+[1]В.Хайча!W55+'[1]Гладковичі '!W55+[1]Гошів!W55+[1]Лучанки!W55+[1]Листвин!W55+[1]Можари!W55+[1]Овруч1!W55+[1]Ігнатпіль!W55+[1]Прилуки!W55+[1]Черепин!W55+[1]Піщаниця!W55+[1]Покалів!W55+[1]Кирдани!W55+[1]Словечно!W55+[1]Тхорин!W55+[1]Шоломки!W55+'[1]Сл-Шоломк.'!W55+[1]Бондари!W55+[1]Велідники!W55+[1]Заріччя!W55+[1]Норинськ!W55+'[1]Перш.ДНЗ №2'!W55+'[1]Перш.ДНЗ №1'!W55+'[1]ДНЗ №10'!W55+'[1]ДНЗ №8'!W55+'[1]ДНЗ №6'!W55+[1]Селезівка!W55+'[1]ДНЗ №5'!W55+'[1]ДНЗ №4'!W55+'[1]ДНЗ №2'!W55+'[1]ДНЗ №1'!W58+[1]Бігунь!W55</f>
        <v>0</v>
      </c>
      <c r="X55" s="12">
        <f>'[1]В.Фосня '!X55+[1]В.Чернігівка!X55+[1]В.Хайча!X55+'[1]Гладковичі '!X55+[1]Гошів!X55+[1]Лучанки!X55+[1]Листвин!X55+[1]Можари!X55+[1]Овруч1!X55+[1]Ігнатпіль!X55+[1]Прилуки!X55+[1]Черепин!X55+[1]Піщаниця!X55+[1]Покалів!X55+[1]Кирдани!X55+[1]Словечно!X55+[1]Тхорин!X55+[1]Шоломки!X55+'[1]Сл-Шоломк.'!X55+[1]Бондари!X55+[1]Велідники!X55+[1]Заріччя!X55+[1]Норинськ!X55+'[1]Перш.ДНЗ №2'!X55+'[1]Перш.ДНЗ №1'!X55+'[1]ДНЗ №10'!X55+'[1]ДНЗ №8'!X55+'[1]ДНЗ №6'!X55+[1]Селезівка!X55+'[1]ДНЗ №5'!X55+'[1]ДНЗ №4'!X55+'[1]ДНЗ №2'!X55+'[1]ДНЗ №1'!X58+[1]Бігунь!X55</f>
        <v>0</v>
      </c>
      <c r="Y55" s="12">
        <f>'[1]В.Фосня '!Y55+[1]В.Чернігівка!Y55+[1]В.Хайча!Y55+'[1]Гладковичі '!Y55+[1]Гошів!Y55+[1]Лучанки!Y55+[1]Листвин!Y55+[1]Можари!Y55+[1]Овруч1!Y55+[1]Ігнатпіль!Y55+[1]Прилуки!Y55+[1]Черепин!Y55+[1]Піщаниця!Y55+[1]Покалів!Y55+[1]Кирдани!Y55+[1]Словечно!Y55+[1]Тхорин!Y55+[1]Шоломки!Y55+'[1]Сл-Шоломк.'!Y55+[1]Бондари!Y55+[1]Велідники!Y55+[1]Заріччя!Y55+[1]Норинськ!Y55+'[1]Перш.ДНЗ №2'!Y55+'[1]Перш.ДНЗ №1'!Y55+'[1]ДНЗ №10'!Y55+'[1]ДНЗ №8'!Y55+'[1]ДНЗ №6'!Y55+[1]Селезівка!Y55+'[1]ДНЗ №5'!Y55+'[1]ДНЗ №4'!Y55+'[1]ДНЗ №2'!Y55+'[1]ДНЗ №1'!Y58+[1]Бігунь!Y55</f>
        <v>0</v>
      </c>
      <c r="Z55" s="12">
        <f>'[1]В.Фосня '!Z55+[1]В.Чернігівка!Z55+[1]В.Хайча!Z55+'[1]Гладковичі '!Z55+[1]Гошів!Z55+[1]Лучанки!Z55+[1]Листвин!Z55+[1]Можари!Z55+[1]Овруч1!Z55+[1]Ігнатпіль!Z55+[1]Прилуки!Z55+[1]Черепин!Z55+[1]Піщаниця!Z55+[1]Покалів!Z55+[1]Кирдани!Z55+[1]Словечно!Z55+[1]Тхорин!Z55+[1]Шоломки!Z55+'[1]Сл-Шоломк.'!Z55+[1]Бондари!Z55+[1]Велідники!Z55+[1]Заріччя!Z55+[1]Норинськ!Z55+'[1]Перш.ДНЗ №2'!Z55+'[1]Перш.ДНЗ №1'!Z55+'[1]ДНЗ №10'!Z55+'[1]ДНЗ №8'!Z55+'[1]ДНЗ №6'!Z55+[1]Селезівка!Z55+'[1]ДНЗ №5'!Z55+'[1]ДНЗ №4'!Z55+'[1]ДНЗ №2'!Z55+'[1]ДНЗ №1'!Z55+[1]Бігунь!Z55</f>
        <v>0</v>
      </c>
      <c r="AA55" s="12">
        <f>'[1]В.Фосня '!AA55+[1]В.Чернігівка!AA55+[1]В.Хайча!AA55+'[1]Гладковичі '!AA55+[1]Гошів!AA55+[1]Лучанки!AA55+[1]Листвин!AA55+[1]Можари!AA55+[1]Овруч1!AA55+[1]Ігнатпіль!AA55+[1]Прилуки!AA55+[1]Черепин!AA55+[1]Піщаниця!AA55+[1]Покалів!AA55+[1]Кирдани!AA55+[1]Словечно!AA55+[1]Тхорин!AA55+[1]Шоломки!AA55+'[1]Сл-Шоломк.'!AA55+[1]Бондари!AA55+[1]Велідники!AA55+[1]Заріччя!AA55+[1]Норинськ!AA55+'[1]Перш.ДНЗ №2'!AA55+'[1]Перш.ДНЗ №1'!AA55+'[1]ДНЗ №10'!AA55+'[1]ДНЗ №8'!AA55+'[1]ДНЗ №6'!AA55+[1]Селезівка!AA55+'[1]ДНЗ №5'!AA55+'[1]ДНЗ №4'!AA55+'[1]ДНЗ №2'!AA55+'[1]ДНЗ №1'!AA58+[1]Бігунь!AA55</f>
        <v>0</v>
      </c>
      <c r="AB55" s="12">
        <f>'[1]В.Фосня '!AB55+[1]В.Чернігівка!AB55+[1]В.Хайча!AB55+'[1]Гладковичі '!AB55+[1]Гошів!AB55+[1]Лучанки!AB55+[1]Листвин!AB55+[1]Можари!AB55+[1]Овруч1!AB55+[1]Ігнатпіль!AB55+[1]Прилуки!AB55+[1]Черепин!AB55+[1]Піщаниця!AB55+[1]Покалів!AB55+[1]Кирдани!AB55+[1]Словечно!AB55+[1]Тхорин!AB55+[1]Шоломки!AB55+'[1]Сл-Шоломк.'!AB55+[1]Бондари!AB55+[1]Велідники!AB55+[1]Заріччя!AB55+[1]Норинськ!AB55+'[1]Перш.ДНЗ №2'!AB55+'[1]Перш.ДНЗ №1'!AB55+'[1]ДНЗ №10'!AB55+'[1]ДНЗ №8'!AB55+'[1]ДНЗ №6'!AB55+[1]Селезівка!AB55+'[1]ДНЗ №5'!AB55+'[1]ДНЗ №4'!AB55+'[1]ДНЗ №2'!AB55+'[1]ДНЗ №1'!AB58+[1]Бігунь!AB55</f>
        <v>1920</v>
      </c>
      <c r="AC55" s="12">
        <f>'[1]В.Фосня '!AC55+[1]В.Чернігівка!AC55+[1]В.Хайча!AC55+'[1]Гладковичі '!AC55+[1]Гошів!AC55+[1]Лучанки!AC55+[1]Листвин!AC55+[1]Можари!AC55+[1]Овруч1!AC55+[1]Ігнатпіль!AC55+[1]Прилуки!AC55+[1]Черепин!AC55+[1]Піщаниця!AC55+[1]Покалів!AC55+[1]Кирдани!AC55+[1]Словечно!AC55+[1]Тхорин!AC55+[1]Шоломки!AC55+'[1]Сл-Шоломк.'!AC55+[1]Бондари!AC55+[1]Велідники!AC55+[1]Заріччя!AC55+[1]Норинськ!AC55+'[1]Перш.ДНЗ №2'!AC55+'[1]Перш.ДНЗ №1'!AC55+'[1]ДНЗ №10'!AC55+'[1]ДНЗ №8'!AC55+'[1]ДНЗ №6'!AC55+[1]Селезівка!AC55+'[1]ДНЗ №5'!AC55+'[1]ДНЗ №4'!AC55+'[1]ДНЗ №2'!AC55+'[1]ДНЗ №1'!AC58+[1]Бігунь!AC55</f>
        <v>21186</v>
      </c>
      <c r="AD55" s="12">
        <f>'[1]В.Фосня '!AD55+[1]В.Чернігівка!AD55+[1]В.Хайча!AD55+'[1]Гладковичі '!AD55+[1]Гошів!AD55+[1]Лучанки!AD55+[1]Листвин!AD55+[1]Можари!AD55+[1]Овруч1!AD55+[1]Ігнатпіль!AD55+[1]Прилуки!AD55+[1]Черепин!AD55+[1]Піщаниця!AD55+[1]Покалів!AD55+[1]Кирдани!AD55+[1]Словечно!AD55+[1]Тхорин!AD55+[1]Шоломки!AD55+'[1]Сл-Шоломк.'!AD55+[1]Бондари!AD55+[1]Велідники!AD55+[1]Заріччя!AD55+[1]Норинськ!AD55+'[1]Перш.ДНЗ №2'!AD55+'[1]Перш.ДНЗ №1'!AD55+'[1]ДНЗ №10'!AD55+'[1]ДНЗ №8'!AD55+'[1]ДНЗ №6'!AD55+[1]Селезівка!AD55+'[1]ДНЗ №5'!AD55+'[1]ДНЗ №4'!AD55+'[1]ДНЗ №2'!AD55+'[1]ДНЗ №1'!AD58+[1]Бігунь!AD55</f>
        <v>254232</v>
      </c>
      <c r="AE55" s="12"/>
    </row>
    <row r="56" spans="1:31" x14ac:dyDescent="0.25">
      <c r="A56" s="34"/>
      <c r="B56" s="8" t="s">
        <v>86</v>
      </c>
      <c r="C56" s="9"/>
      <c r="D56" s="8"/>
      <c r="E56" s="10"/>
      <c r="F56" s="11"/>
      <c r="G56" s="11"/>
      <c r="H56" s="11"/>
      <c r="I56" s="14"/>
      <c r="J56" s="14"/>
      <c r="K56" s="11"/>
      <c r="L56" s="11"/>
      <c r="M56" s="11"/>
      <c r="N56" s="12"/>
      <c r="O56" s="12">
        <f>'[1]В.Фосня '!O89+[1]В.Чернігівка!O89+[1]В.Хайча!O89+'[1]Гладковичі '!O89+[1]Гошів!O89+[1]Лучанки!O89+[1]Листвин!O89+[1]Можари!O89+[1]Овруч1!O89+[1]Ігнатпіль!O89+[1]Прилуки!O89+[1]Черепин!O89+[1]Піщаниця!O56+[1]Покалів!O56+[1]Кирдани!O56+[1]Словечно!O56+[1]Тхорин!O56+[1]Шоломки!O56+'[1]Сл-Шоломк.'!O56+[1]Бондари!O56+[1]Велідники!O56+[1]Заріччя!O56+[1]Норинськ!O56+'[1]Перш.ДНЗ №2'!O56+'[1]Перш.ДНЗ №1'!O56+'[1]ДНЗ №10'!O56+'[1]ДНЗ №8'!O56+'[1]ДНЗ №6'!O56+[1]Селезівка!O56+'[1]ДНЗ №5'!O56+'[1]ДНЗ №4'!O56+'[1]ДНЗ №2'!O56+'[1]ДНЗ №1'!O59+[1]Бігунь!O56</f>
        <v>0</v>
      </c>
      <c r="P56" s="12">
        <v>1378</v>
      </c>
      <c r="Q56" s="12">
        <f>'[1]В.Фосня '!Q89+[1]В.Чернігівка!Q89+[1]В.Хайча!Q89+'[1]Гладковичі '!Q89+[1]Гошів!Q89+[1]Лучанки!Q89+[1]Листвин!Q89+[1]Можари!Q89+[1]Овруч1!Q89+[1]Ігнатпіль!Q89+[1]Прилуки!Q89+[1]Черепин!Q89+[1]Піщаниця!Q56+[1]Покалів!Q56+[1]Кирдани!Q56+[1]Словечно!Q56+[1]Тхорин!Q56+[1]Шоломки!Q56+'[1]Сл-Шоломк.'!Q56+[1]Бондари!Q56+[1]Велідники!Q56+[1]Заріччя!Q56+[1]Норинськ!Q56+'[1]Перш.ДНЗ №2'!Q56+'[1]Перш.ДНЗ №1'!Q56+'[1]ДНЗ №10'!Q56+'[1]ДНЗ №8'!Q56+'[1]ДНЗ №6'!Q56+[1]Селезівка!Q56+'[1]ДНЗ №5'!Q56+'[1]ДНЗ №4'!Q56+'[1]ДНЗ №2'!Q56+'[1]ДНЗ №1'!Q59+[1]Бігунь!Q56</f>
        <v>10328</v>
      </c>
      <c r="R56" s="12">
        <f>'[1]В.Фосня '!R89+[1]В.Чернігівка!R89+[1]В.Хайча!R89+'[1]Гладковичі '!R89+[1]Гошів!R89+[1]Лучанки!R89+[1]Листвин!R89+[1]Можари!R89+[1]Овруч1!R89+[1]Ігнатпіль!R89+[1]Прилуки!R89+[1]Черепин!R89+[1]Піщаниця!R56+[1]Покалів!R56+[1]Кирдани!R56+[1]Словечно!R56+[1]Тхорин!R56+[1]Шоломки!R56+'[1]Сл-Шоломк.'!R56+[1]Бондари!R56+[1]Велідники!R56+[1]Заріччя!R56+[1]Норинськ!R56+'[1]Перш.ДНЗ №2'!R56+'[1]Перш.ДНЗ №1'!R56+'[1]ДНЗ №10'!R56+'[1]ДНЗ №8'!R56+'[1]ДНЗ №6'!R56+[1]Селезівка!R56+'[1]ДНЗ №5'!R56+'[1]ДНЗ №4'!R56+'[1]ДНЗ №2'!R56+'[1]ДНЗ №1'!R59+[1]Бігунь!R56</f>
        <v>13407.5</v>
      </c>
      <c r="S56" s="12">
        <f>'[1]В.Фосня '!S56+[1]В.Чернігівка!S56+[1]В.Хайча!S56+'[1]Гладковичі '!S56+[1]Гошів!S56+[1]Лучанки!S56+[1]Листвин!S56+[1]Можари!S56+[1]Овруч1!S56+[1]Ігнатпіль!S56+[1]Прилуки!S56+[1]Черепин!S56+[1]Піщаниця!S56+[1]Покалів!S56+[1]Кирдани!S56+[1]Словечно!S56+[1]Тхорин!S56+[1]Шоломки!S56+'[1]Сл-Шоломк.'!S56+[1]Бондари!S56+[1]Велідники!S56+[1]Заріччя!S56+[1]Норинськ!S56+'[1]Перш.ДНЗ №2'!S56+'[1]Перш.ДНЗ №1'!S56+'[1]ДНЗ №10'!S56+'[1]ДНЗ №8'!S56+'[1]ДНЗ №6'!S56+[1]Селезівка!S56+'[1]ДНЗ №5'!S56+'[1]ДНЗ №4'!S56+'[1]ДНЗ №2'!S56+'[1]ДНЗ №1'!S59+[1]Бігунь!S56</f>
        <v>0</v>
      </c>
      <c r="T56" s="12">
        <f>'[1]В.Фосня '!T56+[1]В.Чернігівка!T56+[1]В.Хайча!T56+'[1]Гладковичі '!T56+[1]Гошів!T56+[1]Лучанки!T56+[1]Листвин!T56+[1]Можари!T56+[1]Овруч1!T56+[1]Ігнатпіль!T56+[1]Прилуки!T56+[1]Черепин!T56+[1]Піщаниця!T56+[1]Покалів!T56+[1]Кирдани!T56+[1]Словечно!T56+[1]Тхорин!T56+[1]Шоломки!T56+'[1]Сл-Шоломк.'!T56+[1]Бондари!T56+[1]Велідники!T56+[1]Заріччя!T56+[1]Норинськ!T56+'[1]Перш.ДНЗ №2'!T56+'[1]Перш.ДНЗ №1'!T56+'[1]ДНЗ №10'!T56+'[1]ДНЗ №8'!T56+'[1]ДНЗ №6'!T56+[1]Селезівка!T56+'[1]ДНЗ №5'!T56+'[1]ДНЗ №4'!T56+'[1]ДНЗ №2'!T56+'[1]ДНЗ №1'!T59+[1]Бігунь!T56</f>
        <v>0</v>
      </c>
      <c r="U56" s="12">
        <f>'[1]В.Фосня '!U56+[1]В.Чернігівка!U56+[1]В.Хайча!U56+'[1]Гладковичі '!U56+[1]Гошів!U56+[1]Лучанки!U56+[1]Листвин!U56+[1]Можари!U56+[1]Овруч1!U56+[1]Ігнатпіль!U56+[1]Прилуки!U56+[1]Черепин!U56+[1]Піщаниця!U56+[1]Покалів!U56+[1]Кирдани!U56+[1]Словечно!U56+[1]Тхорин!U56+[1]Шоломки!U56+'[1]Сл-Шоломк.'!U56+[1]Бондари!U56+[1]Велідники!U56+[1]Заріччя!U56+[1]Норинськ!U56+'[1]Перш.ДНЗ №2'!U56+'[1]Перш.ДНЗ №1'!U56+'[1]ДНЗ №10'!U56+'[1]ДНЗ №8'!U56+'[1]ДНЗ №6'!U56+[1]Селезівка!U56+'[1]ДНЗ №5'!U56+'[1]ДНЗ №4'!U56+'[1]ДНЗ №2'!U56+'[1]ДНЗ №1'!U59+[1]Бігунь!U56</f>
        <v>0</v>
      </c>
      <c r="V56" s="12">
        <f>'[1]В.Фосня '!V56+[1]В.Чернігівка!V56+[1]В.Хайча!V56+'[1]Гладковичі '!V56+[1]Гошів!V56+[1]Лучанки!V56+[1]Листвин!V56+[1]Можари!V56+[1]Овруч1!V56+[1]Ігнатпіль!V56+[1]Прилуки!V56+[1]Черепин!V56+[1]Піщаниця!V56+[1]Покалів!V56+[1]Кирдани!V56+[1]Словечно!V56+[1]Тхорин!V56+[1]Шоломки!V56+'[1]Сл-Шоломк.'!V56+[1]Бондари!V56+[1]Велідники!V56+[1]Заріччя!V56+[1]Норинськ!V56+'[1]Перш.ДНЗ №2'!V56+'[1]Перш.ДНЗ №1'!V56+'[1]ДНЗ №10'!V56+'[1]ДНЗ №8'!V56+'[1]ДНЗ №6'!V56+[1]Селезівка!V56+'[1]ДНЗ №5'!V56+'[1]ДНЗ №4'!V56+'[1]ДНЗ №2'!V56+'[1]ДНЗ №1'!V59+[1]Бігунь!V56</f>
        <v>0</v>
      </c>
      <c r="W56" s="12">
        <f>'[1]В.Фосня '!W56+[1]В.Чернігівка!W56+[1]В.Хайча!W56+'[1]Гладковичі '!W56+[1]Гошів!W56+[1]Лучанки!W56+[1]Листвин!W56+[1]Можари!W56+[1]Овруч1!W56+[1]Ігнатпіль!W56+[1]Прилуки!W56+[1]Черепин!W56+[1]Піщаниця!W56+[1]Покалів!W56+[1]Кирдани!W56+[1]Словечно!W56+[1]Тхорин!W56+[1]Шоломки!W56+'[1]Сл-Шоломк.'!W56+[1]Бондари!W56+[1]Велідники!W56+[1]Заріччя!W56+[1]Норинськ!W56+'[1]Перш.ДНЗ №2'!W56+'[1]Перш.ДНЗ №1'!W56+'[1]ДНЗ №10'!W56+'[1]ДНЗ №8'!W56+'[1]ДНЗ №6'!W56+[1]Селезівка!W56+'[1]ДНЗ №5'!W56+'[1]ДНЗ №4'!W56+'[1]ДНЗ №2'!W56+'[1]ДНЗ №1'!W59+[1]Бігунь!W56</f>
        <v>0</v>
      </c>
      <c r="X56" s="12">
        <f>'[1]В.Фосня '!X56+[1]В.Чернігівка!X56+[1]В.Хайча!X56+'[1]Гладковичі '!X56+[1]Гошів!X56+[1]Лучанки!X56+[1]Листвин!X56+[1]Можари!X56+[1]Овруч1!X56+[1]Ігнатпіль!X56+[1]Прилуки!X56+[1]Черепин!X56+[1]Піщаниця!X56+[1]Покалів!X56+[1]Кирдани!X56+[1]Словечно!X56+[1]Тхорин!X56+[1]Шоломки!X56+'[1]Сл-Шоломк.'!X56+[1]Бондари!X56+[1]Велідники!X56+[1]Заріччя!X56+[1]Норинськ!X56+'[1]Перш.ДНЗ №2'!X56+'[1]Перш.ДНЗ №1'!X56+'[1]ДНЗ №10'!X56+'[1]ДНЗ №8'!X56+'[1]ДНЗ №6'!X56+[1]Селезівка!X56+'[1]ДНЗ №5'!X56+'[1]ДНЗ №4'!X56+'[1]ДНЗ №2'!X56+'[1]ДНЗ №1'!X59+[1]Бігунь!X56</f>
        <v>0</v>
      </c>
      <c r="Y56" s="12">
        <f>'[1]В.Фосня '!Y56+[1]В.Чернігівка!Y56+[1]В.Хайча!Y56+'[1]Гладковичі '!Y56+[1]Гошів!Y56+[1]Лучанки!Y56+[1]Листвин!Y56+[1]Можари!Y56+[1]Овруч1!Y56+[1]Ігнатпіль!Y56+[1]Прилуки!Y56+[1]Черепин!Y56+[1]Піщаниця!Y56+[1]Покалів!Y56+[1]Кирдани!Y56+[1]Словечно!Y56+[1]Тхорин!Y56+[1]Шоломки!Y56+'[1]Сл-Шоломк.'!Y56+[1]Бондари!Y56+[1]Велідники!Y56+[1]Заріччя!Y56+[1]Норинськ!Y56+'[1]Перш.ДНЗ №2'!Y56+'[1]Перш.ДНЗ №1'!Y56+'[1]ДНЗ №10'!Y56+'[1]ДНЗ №8'!Y56+'[1]ДНЗ №6'!Y56+[1]Селезівка!Y56+'[1]ДНЗ №5'!Y56+'[1]ДНЗ №4'!Y56+'[1]ДНЗ №2'!Y56+'[1]ДНЗ №1'!Y59+[1]Бігунь!Y56</f>
        <v>0</v>
      </c>
      <c r="Z56" s="12">
        <f>'[1]В.Фосня '!Z56+[1]В.Чернігівка!Z56+[1]В.Хайча!Z56+'[1]Гладковичі '!Z56+[1]Гошів!Z56+[1]Лучанки!Z56+[1]Листвин!Z56+[1]Можари!Z56+[1]Овруч1!Z56+[1]Ігнатпіль!Z56+[1]Прилуки!Z56+[1]Черепин!Z56+[1]Піщаниця!Z56+[1]Покалів!Z56+[1]Кирдани!Z56+[1]Словечно!Z56+[1]Тхорин!Z56+[1]Шоломки!Z56+'[1]Сл-Шоломк.'!Z56+[1]Бондари!Z56+[1]Велідники!Z56+[1]Заріччя!Z56+[1]Норинськ!Z56+'[1]Перш.ДНЗ №2'!Z56+'[1]Перш.ДНЗ №1'!Z56+'[1]ДНЗ №10'!Z56+'[1]ДНЗ №8'!Z56+'[1]ДНЗ №6'!Z56+[1]Селезівка!Z56+'[1]ДНЗ №5'!Z56+'[1]ДНЗ №4'!Z56+'[1]ДНЗ №2'!Z56+'[1]ДНЗ №1'!Z56+[1]Бігунь!Z56</f>
        <v>0</v>
      </c>
      <c r="AA56" s="12">
        <f>'[1]В.Фосня '!AA56+[1]В.Чернігівка!AA56+[1]В.Хайча!AA56+'[1]Гладковичі '!AA56+[1]Гошів!AA56+[1]Лучанки!AA56+[1]Листвин!AA56+[1]Можари!AA56+[1]Овруч1!AA56+[1]Ігнатпіль!AA56+[1]Прилуки!AA56+[1]Черепин!AA56+[1]Піщаниця!AA56+[1]Покалів!AA56+[1]Кирдани!AA56+[1]Словечно!AA56+[1]Тхорин!AA56+[1]Шоломки!AA56+'[1]Сл-Шоломк.'!AA56+[1]Бондари!AA56+[1]Велідники!AA56+[1]Заріччя!AA56+[1]Норинськ!AA56+'[1]Перш.ДНЗ №2'!AA56+'[1]Перш.ДНЗ №1'!AA56+'[1]ДНЗ №10'!AA56+'[1]ДНЗ №8'!AA56+'[1]ДНЗ №6'!AA56+[1]Селезівка!AA56+'[1]ДНЗ №5'!AA56+'[1]ДНЗ №4'!AA56+'[1]ДНЗ №2'!AA56+'[1]ДНЗ №1'!AA59+[1]Бігунь!AA56</f>
        <v>0</v>
      </c>
      <c r="AB56" s="12">
        <f>'[1]В.Фосня '!AB56+[1]В.Чернігівка!AB56+[1]В.Хайча!AB56+'[1]Гладковичі '!AB56+[1]Гошів!AB56+[1]Лучанки!AB56+[1]Листвин!AB56+[1]Можари!AB56+[1]Овруч1!AB56+[1]Ігнатпіль!AB56+[1]Прилуки!AB56+[1]Черепин!AB56+[1]Піщаниця!AB56+[1]Покалів!AB56+[1]Кирдани!AB56+[1]Словечно!AB56+[1]Тхорин!AB56+[1]Шоломки!AB56+'[1]Сл-Шоломк.'!AB56+[1]Бондари!AB56+[1]Велідники!AB56+[1]Заріччя!AB56+[1]Норинськ!AB56+'[1]Перш.ДНЗ №2'!AB56+'[1]Перш.ДНЗ №1'!AB56+'[1]ДНЗ №10'!AB56+'[1]ДНЗ №8'!AB56+'[1]ДНЗ №6'!AB56+[1]Селезівка!AB56+'[1]ДНЗ №5'!AB56+'[1]ДНЗ №4'!AB56+'[1]ДНЗ №2'!AB56+'[1]ДНЗ №1'!AB59+[1]Бігунь!AB56</f>
        <v>0</v>
      </c>
      <c r="AC56" s="12">
        <f>'[1]В.Фосня '!AC56+[1]В.Чернігівка!AC56+[1]В.Хайча!AC56+'[1]Гладковичі '!AC56+[1]Гошів!AC56+[1]Лучанки!AC56+[1]Листвин!AC56+[1]Можари!AC56+[1]Овруч1!AC56+[1]Ігнатпіль!AC56+[1]Прилуки!AC56+[1]Черепин!AC56+[1]Піщаниця!AC56+[1]Покалів!AC56+[1]Кирдани!AC56+[1]Словечно!AC56+[1]Тхорин!AC56+[1]Шоломки!AC56+'[1]Сл-Шоломк.'!AC56+[1]Бондари!AC56+[1]Велідники!AC56+[1]Заріччя!AC56+[1]Норинськ!AC56+'[1]Перш.ДНЗ №2'!AC56+'[1]Перш.ДНЗ №1'!AC56+'[1]ДНЗ №10'!AC56+'[1]ДНЗ №8'!AC56+'[1]ДНЗ №6'!AC56+[1]Селезівка!AC56+'[1]ДНЗ №5'!AC56+'[1]ДНЗ №4'!AC56+'[1]ДНЗ №2'!AC56+'[1]ДНЗ №1'!AC59+[1]Бігунь!AC56</f>
        <v>21298.7</v>
      </c>
      <c r="AD56" s="12">
        <f>'[1]В.Фосня '!AD56+[1]В.Чернігівка!AD56+[1]В.Хайча!AD56+'[1]Гладковичі '!AD56+[1]Гошів!AD56+[1]Лучанки!AD56+[1]Листвин!AD56+[1]Можари!AD56+[1]Овруч1!AD56+[1]Ігнатпіль!AD56+[1]Прилуки!AD56+[1]Черепин!AD56+[1]Піщаниця!AD56+[1]Покалів!AD56+[1]Кирдани!AD56+[1]Словечно!AD56+[1]Тхорин!AD56+[1]Шоломки!AD56+'[1]Сл-Шоломк.'!AD56+[1]Бондари!AD56+[1]Велідники!AD56+[1]Заріччя!AD56+[1]Норинськ!AD56+'[1]Перш.ДНЗ №2'!AD56+'[1]Перш.ДНЗ №1'!AD56+'[1]ДНЗ №10'!AD56+'[1]ДНЗ №8'!AD56+'[1]ДНЗ №6'!AD56+[1]Селезівка!AD56+'[1]ДНЗ №5'!AD56+'[1]ДНЗ №4'!AD56+'[1]ДНЗ №2'!AD56+'[1]ДНЗ №1'!AD59+[1]Бігунь!AD56</f>
        <v>255584.40000000002</v>
      </c>
      <c r="AE56" s="12"/>
    </row>
    <row r="57" spans="1:31" x14ac:dyDescent="0.25">
      <c r="A57" s="34"/>
      <c r="B57" s="8" t="s">
        <v>87</v>
      </c>
      <c r="C57" s="9"/>
      <c r="D57" s="8"/>
      <c r="E57" s="10"/>
      <c r="F57" s="11"/>
      <c r="G57" s="11"/>
      <c r="H57" s="11"/>
      <c r="I57" s="14"/>
      <c r="J57" s="14"/>
      <c r="K57" s="11"/>
      <c r="L57" s="11"/>
      <c r="M57" s="11"/>
      <c r="N57" s="12"/>
      <c r="O57" s="12">
        <f>'[1]В.Фосня '!O90+[1]В.Чернігівка!O90+[1]В.Хайча!O90+'[1]Гладковичі '!O90+[1]Гошів!O90+[1]Лучанки!O90+[1]Листвин!O90+[1]Можари!O90+[1]Овруч1!O90+[1]Ігнатпіль!O90+[1]Прилуки!O90+[1]Черепин!O90+[1]Піщаниця!O57+[1]Покалів!O57+[1]Кирдани!O57+[1]Словечно!O57+[1]Тхорин!O57+[1]Шоломки!O57+'[1]Сл-Шоломк.'!O57+[1]Бондари!O57+[1]Велідники!O57+[1]Заріччя!O57+[1]Норинськ!O57+'[1]Перш.ДНЗ №2'!O57+'[1]Перш.ДНЗ №1'!O57+'[1]ДНЗ №10'!O57+'[1]ДНЗ №8'!O57+'[1]ДНЗ №6'!O57+[1]Селезівка!O57+'[1]ДНЗ №5'!O57+'[1]ДНЗ №4'!O57+'[1]ДНЗ №2'!O57+'[1]ДНЗ №1'!O60+[1]Бігунь!O57</f>
        <v>0</v>
      </c>
      <c r="P57" s="12">
        <f>'[1]В.Фосня '!P90+[1]В.Чернігівка!P90+[1]В.Хайча!P90+'[1]Гладковичі '!P90+[1]Гошів!P90+[1]Лучанки!P90+[1]Листвин!P90+[1]Можари!P90+[1]Овруч1!P90+[1]Ігнатпіль!P90+[1]Прилуки!P90+[1]Черепин!P90+[1]Піщаниця!P57+[1]Покалів!P57+[1]Кирдани!P57+[1]Словечно!P57+[1]Тхорин!P57+[1]Шоломки!P57+'[1]Сл-Шоломк.'!P57+[1]Бондари!P57+[1]Велідники!P57+[1]Заріччя!P57+[1]Норинськ!P57+'[1]Перш.ДНЗ №2'!P57+'[1]Перш.ДНЗ №1'!P57+'[1]ДНЗ №10'!P57+'[1]ДНЗ №8'!P57+'[1]ДНЗ №6'!P57+[1]Селезівка!P57+'[1]ДНЗ №5'!P57+'[1]ДНЗ №4'!P57+'[1]ДНЗ №2'!P57+'[1]ДНЗ №1'!P60+[1]Бігунь!P57</f>
        <v>0</v>
      </c>
      <c r="Q57" s="12">
        <f>'[1]В.Фосня '!Q90+[1]В.Чернігівка!Q90+[1]В.Хайча!Q90+'[1]Гладковичі '!Q90+[1]Гошів!Q90+[1]Лучанки!Q90+[1]Листвин!Q90+[1]Можари!Q90+[1]Овруч1!Q90+[1]Ігнатпіль!Q90+[1]Прилуки!Q90+[1]Черепин!Q90+[1]Піщаниця!Q57+[1]Покалів!Q57+[1]Кирдани!Q57+[1]Словечно!Q57+[1]Тхорин!Q57+[1]Шоломки!Q57+'[1]Сл-Шоломк.'!Q57+[1]Бондари!Q57+[1]Велідники!Q57+[1]Заріччя!Q57+[1]Норинськ!Q57+'[1]Перш.ДНЗ №2'!Q57+'[1]Перш.ДНЗ №1'!Q57+'[1]ДНЗ №10'!Q57+'[1]ДНЗ №8'!Q57+'[1]ДНЗ №6'!Q57+[1]Селезівка!Q57+'[1]ДНЗ №5'!Q57+'[1]ДНЗ №4'!Q57+'[1]ДНЗ №2'!Q57+'[1]ДНЗ №1'!Q60+[1]Бігунь!Q57</f>
        <v>0</v>
      </c>
      <c r="R57" s="12">
        <f>'[1]В.Фосня '!R90+[1]В.Чернігівка!R90+[1]В.Хайча!R90+'[1]Гладковичі '!R90+[1]Гошів!R90+[1]Лучанки!R90+[1]Листвин!R90+[1]Можари!R90+[1]Овруч1!R90+[1]Ігнатпіль!R90+[1]Прилуки!R90+[1]Черепин!R90+[1]Піщаниця!R57+[1]Покалів!R57+[1]Кирдани!R57+[1]Словечно!R57+[1]Тхорин!R57+[1]Шоломки!R57+'[1]Сл-Шоломк.'!R57+[1]Бондари!R57+[1]Велідники!R57+[1]Заріччя!R57+[1]Норинськ!R57+'[1]Перш.ДНЗ №2'!R57+'[1]Перш.ДНЗ №1'!R57+'[1]ДНЗ №10'!R57+'[1]ДНЗ №8'!R57+'[1]ДНЗ №6'!R57+[1]Селезівка!R57+'[1]ДНЗ №5'!R57+'[1]ДНЗ №4'!R57+'[1]ДНЗ №2'!R57+'[1]ДНЗ №1'!R60+[1]Бігунь!R57</f>
        <v>0</v>
      </c>
      <c r="S57" s="12">
        <f>'[1]В.Фосня '!S57+[1]В.Чернігівка!S57+[1]В.Хайча!S57+'[1]Гладковичі '!S57+[1]Гошів!S57+[1]Лучанки!S57+[1]Листвин!S57+[1]Можари!S57+[1]Овруч1!S57+[1]Ігнатпіль!S57+[1]Прилуки!S57+[1]Черепин!S57+[1]Піщаниця!S57+[1]Покалів!S57+[1]Кирдани!S57+[1]Словечно!S57+[1]Тхорин!S57+[1]Шоломки!S57+'[1]Сл-Шоломк.'!S57+[1]Бондари!S57+[1]Велідники!S57+[1]Заріччя!S57+[1]Норинськ!S57+'[1]Перш.ДНЗ №2'!S57+'[1]Перш.ДНЗ №1'!S57+'[1]ДНЗ №10'!S57+'[1]ДНЗ №8'!S57+'[1]ДНЗ №6'!S57+[1]Селезівка!S57+'[1]ДНЗ №5'!S57+'[1]ДНЗ №4'!S57+'[1]ДНЗ №2'!S57+'[1]ДНЗ №1'!S60+[1]Бігунь!S57</f>
        <v>0</v>
      </c>
      <c r="T57" s="12">
        <f>'[1]В.Фосня '!T57+[1]В.Чернігівка!T57+[1]В.Хайча!T57+'[1]Гладковичі '!T57+[1]Гошів!T57+[1]Лучанки!T57+[1]Листвин!T57+[1]Можари!T57+[1]Овруч1!T57+[1]Ігнатпіль!T57+[1]Прилуки!T57+[1]Черепин!T57+[1]Піщаниця!T57+[1]Покалів!T57+[1]Кирдани!T57+[1]Словечно!T57+[1]Тхорин!T57+[1]Шоломки!T57+'[1]Сл-Шоломк.'!T57+[1]Бондари!T57+[1]Велідники!T57+[1]Заріччя!T57+[1]Норинськ!T57+'[1]Перш.ДНЗ №2'!T57+'[1]Перш.ДНЗ №1'!T57+'[1]ДНЗ №10'!T57+'[1]ДНЗ №8'!T57+'[1]ДНЗ №6'!T57+[1]Селезівка!T57+'[1]ДНЗ №5'!T57+'[1]ДНЗ №4'!T57+'[1]ДНЗ №2'!T57+'[1]ДНЗ №1'!T60+[1]Бігунь!T57</f>
        <v>0</v>
      </c>
      <c r="U57" s="12">
        <f>'[1]В.Фосня '!U57+[1]В.Чернігівка!U57+[1]В.Хайча!U57+'[1]Гладковичі '!U57+[1]Гошів!U57+[1]Лучанки!U57+[1]Листвин!U57+[1]Можари!U57+[1]Овруч1!U57+[1]Ігнатпіль!U57+[1]Прилуки!U57+[1]Черепин!U57+[1]Піщаниця!U57+[1]Покалів!U57+[1]Кирдани!U57+[1]Словечно!U57+[1]Тхорин!U57+[1]Шоломки!U57+'[1]Сл-Шоломк.'!U57+[1]Бондари!U57+[1]Велідники!U57+[1]Заріччя!U57+[1]Норинськ!U57+'[1]Перш.ДНЗ №2'!U57+'[1]Перш.ДНЗ №1'!U57+'[1]ДНЗ №10'!U57+'[1]ДНЗ №8'!U57+'[1]ДНЗ №6'!U57+[1]Селезівка!U57+'[1]ДНЗ №5'!U57+'[1]ДНЗ №4'!U57+'[1]ДНЗ №2'!U57+'[1]ДНЗ №1'!U60+[1]Бігунь!U57</f>
        <v>0</v>
      </c>
      <c r="V57" s="12">
        <f>'[1]В.Фосня '!V57+[1]В.Чернігівка!V57+[1]В.Хайча!V57+'[1]Гладковичі '!V57+[1]Гошів!V57+[1]Лучанки!V57+[1]Листвин!V57+[1]Можари!V57+[1]Овруч1!V57+[1]Ігнатпіль!V57+[1]Прилуки!V57+[1]Черепин!V57+[1]Піщаниця!V57+[1]Покалів!V57+[1]Кирдани!V57+[1]Словечно!V57+[1]Тхорин!V57+[1]Шоломки!V57+'[1]Сл-Шоломк.'!V57+[1]Бондари!V57+[1]Велідники!V57+[1]Заріччя!V57+[1]Норинськ!V57+'[1]Перш.ДНЗ №2'!V57+'[1]Перш.ДНЗ №1'!V57+'[1]ДНЗ №10'!V57+'[1]ДНЗ №8'!V57+'[1]ДНЗ №6'!V57+[1]Селезівка!V57+'[1]ДНЗ №5'!V57+'[1]ДНЗ №4'!V57+'[1]ДНЗ №2'!V57+'[1]ДНЗ №1'!V60+[1]Бігунь!V57</f>
        <v>0</v>
      </c>
      <c r="W57" s="12">
        <f>'[1]В.Фосня '!W57+[1]В.Чернігівка!W57+[1]В.Хайча!W57+'[1]Гладковичі '!W57+[1]Гошів!W57+[1]Лучанки!W57+[1]Листвин!W57+[1]Можари!W57+[1]Овруч1!W57+[1]Ігнатпіль!W57+[1]Прилуки!W57+[1]Черепин!W57+[1]Піщаниця!W57+[1]Покалів!W57+[1]Кирдани!W57+[1]Словечно!W57+[1]Тхорин!W57+[1]Шоломки!W57+'[1]Сл-Шоломк.'!W57+[1]Бондари!W57+[1]Велідники!W57+[1]Заріччя!W57+[1]Норинськ!W57+'[1]Перш.ДНЗ №2'!W57+'[1]Перш.ДНЗ №1'!W57+'[1]ДНЗ №10'!W57+'[1]ДНЗ №8'!W57+'[1]ДНЗ №6'!W57+[1]Селезівка!W57+'[1]ДНЗ №5'!W57+'[1]ДНЗ №4'!W57+'[1]ДНЗ №2'!W57+'[1]ДНЗ №1'!W60+[1]Бігунь!W57</f>
        <v>0</v>
      </c>
      <c r="X57" s="12">
        <f>'[1]В.Фосня '!X57+[1]В.Чернігівка!X57+[1]В.Хайча!X57+'[1]Гладковичі '!X57+[1]Гошів!X57+[1]Лучанки!X57+[1]Листвин!X57+[1]Можари!X57+[1]Овруч1!X57+[1]Ігнатпіль!X57+[1]Прилуки!X57+[1]Черепин!X57+[1]Піщаниця!X57+[1]Покалів!X57+[1]Кирдани!X57+[1]Словечно!X57+[1]Тхорин!X57+[1]Шоломки!X57+'[1]Сл-Шоломк.'!X57+[1]Бондари!X57+[1]Велідники!X57+[1]Заріччя!X57+[1]Норинськ!X57+'[1]Перш.ДНЗ №2'!X57+'[1]Перш.ДНЗ №1'!X57+'[1]ДНЗ №10'!X57+'[1]ДНЗ №8'!X57+'[1]ДНЗ №6'!X57+[1]Селезівка!X57+'[1]ДНЗ №5'!X57+'[1]ДНЗ №4'!X57+'[1]ДНЗ №2'!X57+'[1]ДНЗ №1'!X60+[1]Бігунь!X57</f>
        <v>0</v>
      </c>
      <c r="Y57" s="12">
        <f>'[1]В.Фосня '!Y57+[1]В.Чернігівка!Y57+[1]В.Хайча!Y57+'[1]Гладковичі '!Y57+[1]Гошів!Y57+[1]Лучанки!Y57+[1]Листвин!Y57+[1]Можари!Y57+[1]Овруч1!Y57+[1]Ігнатпіль!Y57+[1]Прилуки!Y57+[1]Черепин!Y57+[1]Піщаниця!Y57+[1]Покалів!Y57+[1]Кирдани!Y57+[1]Словечно!Y57+[1]Тхорин!Y57+[1]Шоломки!Y57+'[1]Сл-Шоломк.'!Y57+[1]Бондари!Y57+[1]Велідники!Y57+[1]Заріччя!Y57+[1]Норинськ!Y57+'[1]Перш.ДНЗ №2'!Y57+'[1]Перш.ДНЗ №1'!Y57+'[1]ДНЗ №10'!Y57+'[1]ДНЗ №8'!Y57+'[1]ДНЗ №6'!Y57+[1]Селезівка!Y57+'[1]ДНЗ №5'!Y57+'[1]ДНЗ №4'!Y57+'[1]ДНЗ №2'!Y57+'[1]ДНЗ №1'!Y60+[1]Бігунь!Y57</f>
        <v>0</v>
      </c>
      <c r="Z57" s="12">
        <f>'[1]В.Фосня '!Z57+[1]В.Чернігівка!Z57+[1]В.Хайча!Z57+'[1]Гладковичі '!Z57+[1]Гошів!Z57+[1]Лучанки!Z57+[1]Листвин!Z57+[1]Можари!Z57+[1]Овруч1!Z57+[1]Ігнатпіль!Z57+[1]Прилуки!Z57+[1]Черепин!Z57+[1]Піщаниця!Z57+[1]Покалів!Z57+[1]Кирдани!Z57+[1]Словечно!Z57+[1]Тхорин!Z57+[1]Шоломки!Z57+'[1]Сл-Шоломк.'!Z57+[1]Бондари!Z57+[1]Велідники!Z57+[1]Заріччя!Z57+[1]Норинськ!Z57+'[1]Перш.ДНЗ №2'!Z57+'[1]Перш.ДНЗ №1'!Z57+'[1]ДНЗ №10'!Z57+'[1]ДНЗ №8'!Z57+'[1]ДНЗ №6'!Z57+[1]Селезівка!Z57+'[1]ДНЗ №5'!Z57+'[1]ДНЗ №4'!Z57+'[1]ДНЗ №2'!Z57+'[1]ДНЗ №1'!Z57+[1]Бігунь!Z57</f>
        <v>0</v>
      </c>
      <c r="AA57" s="12">
        <f>'[1]В.Фосня '!AA57+[1]В.Чернігівка!AA57+[1]В.Хайча!AA57+'[1]Гладковичі '!AA57+[1]Гошів!AA57+[1]Лучанки!AA57+[1]Листвин!AA57+[1]Можари!AA57+[1]Овруч1!AA57+[1]Ігнатпіль!AA57+[1]Прилуки!AA57+[1]Черепин!AA57+[1]Піщаниця!AA57+[1]Покалів!AA57+[1]Кирдани!AA57+[1]Словечно!AA57+[1]Тхорин!AA57+[1]Шоломки!AA57+'[1]Сл-Шоломк.'!AA57+[1]Бондари!AA57+[1]Велідники!AA57+[1]Заріччя!AA57+[1]Норинськ!AA57+'[1]Перш.ДНЗ №2'!AA57+'[1]Перш.ДНЗ №1'!AA57+'[1]ДНЗ №10'!AA57+'[1]ДНЗ №8'!AA57+'[1]ДНЗ №6'!AA57+[1]Селезівка!AA57+'[1]ДНЗ №5'!AA57+'[1]ДНЗ №4'!AA57+'[1]ДНЗ №2'!AA57+'[1]ДНЗ №1'!AA60+[1]Бігунь!AA57</f>
        <v>0</v>
      </c>
      <c r="AB57" s="12">
        <f>'[1]В.Фосня '!AB57+[1]В.Чернігівка!AB57+[1]В.Хайча!AB57+'[1]Гладковичі '!AB57+[1]Гошів!AB57+[1]Лучанки!AB57+[1]Листвин!AB57+[1]Можари!AB57+[1]Овруч1!AB57+[1]Ігнатпіль!AB57+[1]Прилуки!AB57+[1]Черепин!AB57+[1]Піщаниця!AB57+[1]Покалів!AB57+[1]Кирдани!AB57+[1]Словечно!AB57+[1]Тхорин!AB57+[1]Шоломки!AB57+'[1]Сл-Шоломк.'!AB57+[1]Бондари!AB57+[1]Велідники!AB57+[1]Заріччя!AB57+[1]Норинськ!AB57+'[1]Перш.ДНЗ №2'!AB57+'[1]Перш.ДНЗ №1'!AB57+'[1]ДНЗ №10'!AB57+'[1]ДНЗ №8'!AB57+'[1]ДНЗ №6'!AB57+[1]Селезівка!AB57+'[1]ДНЗ №5'!AB57+'[1]ДНЗ №4'!AB57+'[1]ДНЗ №2'!AB57+'[1]ДНЗ №1'!AB60+[1]Бігунь!AB57</f>
        <v>0</v>
      </c>
      <c r="AC57" s="12">
        <f>'[1]В.Фосня '!AC57+[1]В.Чернігівка!AC57+[1]В.Хайча!AC57+'[1]Гладковичі '!AC57+[1]Гошів!AC57+[1]Лучанки!AC57+[1]Листвин!AC57+[1]Можари!AC57+[1]Овруч1!AC57+[1]Ігнатпіль!AC57+[1]Прилуки!AC57+[1]Черепин!AC57+[1]Піщаниця!AC57+[1]Покалів!AC57+[1]Кирдани!AC57+[1]Словечно!AC57+[1]Тхорин!AC57+[1]Шоломки!AC57+'[1]Сл-Шоломк.'!AC57+[1]Бондари!AC57+[1]Велідники!AC57+[1]Заріччя!AC57+[1]Норинськ!AC57+'[1]Перш.ДНЗ №2'!AC57+'[1]Перш.ДНЗ №1'!AC57+'[1]ДНЗ №10'!AC57+'[1]ДНЗ №8'!AC57+'[1]ДНЗ №6'!AC57+[1]Селезівка!AC57+'[1]ДНЗ №5'!AC57+'[1]ДНЗ №4'!AC57+'[1]ДНЗ №2'!AC57+'[1]ДНЗ №1'!AC60+[1]Бігунь!AC57</f>
        <v>0</v>
      </c>
      <c r="AD57" s="12">
        <f>'[1]В.Фосня '!AD57+[1]В.Чернігівка!AD57+[1]В.Хайча!AD57+'[1]Гладковичі '!AD57+[1]Гошів!AD57+[1]Лучанки!AD57+[1]Листвин!AD57+[1]Можари!AD57+[1]Овруч1!AD57+[1]Ігнатпіль!AD57+[1]Прилуки!AD57+[1]Черепин!AD57+[1]Піщаниця!AD57+[1]Покалів!AD57+[1]Кирдани!AD57+[1]Словечно!AD57+[1]Тхорин!AD57+[1]Шоломки!AD57+'[1]Сл-Шоломк.'!AD57+[1]Бондари!AD57+[1]Велідники!AD57+[1]Заріччя!AD57+[1]Норинськ!AD57+'[1]Перш.ДНЗ №2'!AD57+'[1]Перш.ДНЗ №1'!AD57+'[1]ДНЗ №10'!AD57+'[1]ДНЗ №8'!AD57+'[1]ДНЗ №6'!AD57+[1]Селезівка!AD57+'[1]ДНЗ №5'!AD57+'[1]ДНЗ №4'!AD57+'[1]ДНЗ №2'!AD57+'[1]ДНЗ №1'!AD60+[1]Бігунь!AD57</f>
        <v>0</v>
      </c>
      <c r="AE57" s="12"/>
    </row>
    <row r="58" spans="1:31" x14ac:dyDescent="0.25">
      <c r="A58" s="34"/>
      <c r="B58" s="8" t="s">
        <v>88</v>
      </c>
      <c r="C58" s="9"/>
      <c r="D58" s="8"/>
      <c r="E58" s="10"/>
      <c r="F58" s="11"/>
      <c r="G58" s="11"/>
      <c r="H58" s="11"/>
      <c r="I58" s="14"/>
      <c r="J58" s="14"/>
      <c r="K58" s="11"/>
      <c r="L58" s="11"/>
      <c r="M58" s="11"/>
      <c r="N58" s="12"/>
      <c r="O58" s="12">
        <f>'[1]В.Фосня '!O91+[1]В.Чернігівка!O91+[1]В.Хайча!O91+'[1]Гладковичі '!O91+[1]Гошів!O91+[1]Лучанки!O91+[1]Листвин!O91+[1]Можари!O91+[1]Овруч1!O91+[1]Ігнатпіль!O91+[1]Прилуки!O91+[1]Черепин!O91+[1]Піщаниця!O58+[1]Покалів!O58+[1]Кирдани!O58+[1]Словечно!O58+[1]Тхорин!O58+[1]Шоломки!O58+'[1]Сл-Шоломк.'!O58+[1]Бондари!O58+[1]Велідники!O58+[1]Заріччя!O58+[1]Норинськ!O58+'[1]Перш.ДНЗ №2'!O58+'[1]Перш.ДНЗ №1'!O58+'[1]ДНЗ №10'!O58+'[1]ДНЗ №8'!O58+'[1]ДНЗ №6'!O58+[1]Селезівка!O58+'[1]ДНЗ №5'!O58+'[1]ДНЗ №4'!O58+'[1]ДНЗ №2'!O58+'[1]ДНЗ №1'!O61+[1]Бігунь!O58</f>
        <v>0</v>
      </c>
      <c r="P58" s="12">
        <f>'[1]В.Фосня '!P91+[1]В.Чернігівка!P91+[1]В.Хайча!P91+'[1]Гладковичі '!P91+[1]Гошів!P91+[1]Лучанки!P91+[1]Листвин!P91+[1]Можари!P91+[1]Овруч1!P91+[1]Ігнатпіль!P91+[1]Прилуки!P91+[1]Черепин!P91+[1]Піщаниця!P58+[1]Покалів!P58+[1]Кирдани!P58+[1]Словечно!P58+[1]Тхорин!P58+[1]Шоломки!P58+'[1]Сл-Шоломк.'!P58+[1]Бондари!P58+[1]Велідники!P58+[1]Заріччя!P58+[1]Норинськ!P58+'[1]Перш.ДНЗ №2'!P58+'[1]Перш.ДНЗ №1'!P58+'[1]ДНЗ №10'!P58+'[1]ДНЗ №8'!P58+'[1]ДНЗ №6'!P58+[1]Селезівка!P58+'[1]ДНЗ №5'!P58+'[1]ДНЗ №4'!P58+'[1]ДНЗ №2'!P58+'[1]ДНЗ №1'!P61+[1]Бігунь!P58</f>
        <v>3.5</v>
      </c>
      <c r="Q58" s="12">
        <f>'[1]В.Фосня '!Q91+[1]В.Чернігівка!Q91+[1]В.Хайча!Q91+'[1]Гладковичі '!Q91+[1]Гошів!Q91+[1]Лучанки!Q91+[1]Листвин!Q91+[1]Можари!Q91+[1]Овруч1!Q91+[1]Ігнатпіль!Q91+[1]Прилуки!Q91+[1]Черепин!Q91+[1]Піщаниця!Q58+[1]Покалів!Q58+[1]Кирдани!Q58+[1]Словечно!Q58+[1]Тхорин!Q58+[1]Шоломки!Q58+'[1]Сл-Шоломк.'!Q58+[1]Бондари!Q58+[1]Велідники!Q58+[1]Заріччя!Q58+[1]Норинськ!Q58+'[1]Перш.ДНЗ №2'!Q58+'[1]Перш.ДНЗ №1'!Q58+'[1]ДНЗ №10'!Q58+'[1]ДНЗ №8'!Q58+'[1]ДНЗ №6'!Q58+[1]Селезівка!Q58+'[1]ДНЗ №5'!Q58+'[1]ДНЗ №4'!Q58+'[1]ДНЗ №2'!Q58+'[1]ДНЗ №1'!Q61+[1]Бігунь!Q58</f>
        <v>5961</v>
      </c>
      <c r="R58" s="12">
        <f>'[1]В.Фосня '!R91+[1]В.Чернігівка!R91+[1]В.Хайча!R91+'[1]Гладковичі '!R91+[1]Гошів!R91+[1]Лучанки!R91+[1]Листвин!R91+[1]Можари!R91+[1]Овруч1!R91+[1]Ігнатпіль!R91+[1]Прилуки!R91+[1]Черепин!R91+[1]Піщаниця!R58+[1]Покалів!R58+[1]Кирдани!R58+[1]Словечно!R58+[1]Тхорин!R58+[1]Шоломки!R58+'[1]Сл-Шоломк.'!R58+[1]Бондари!R58+[1]Велідники!R58+[1]Заріччя!R58+[1]Норинськ!R58+'[1]Перш.ДНЗ №2'!R58+'[1]Перш.ДНЗ №1'!R58+'[1]ДНЗ №10'!R58+'[1]ДНЗ №8'!R58+'[1]ДНЗ №6'!R58+[1]Селезівка!R58+'[1]ДНЗ №5'!R58+'[1]ДНЗ №4'!R58+'[1]ДНЗ №2'!R58+'[1]ДНЗ №1'!R61+[1]Бігунь!R58</f>
        <v>5269.5</v>
      </c>
      <c r="S58" s="12">
        <f>'[1]В.Фосня '!S58+[1]В.Чернігівка!S58+[1]В.Хайча!S58+'[1]Гладковичі '!S58+[1]Гошів!S58+[1]Лучанки!S58+[1]Листвин!S58+[1]Можари!S58+[1]Овруч1!S58+[1]Ігнатпіль!S58+[1]Прилуки!S58+[1]Черепин!S58+[1]Піщаниця!S58+[1]Покалів!S58+[1]Кирдани!S58+[1]Словечно!S58+[1]Тхорин!S58+[1]Шоломки!S58+'[1]Сл-Шоломк.'!S58+[1]Бондари!S58+[1]Велідники!S58+[1]Заріччя!S58+[1]Норинськ!S58+'[1]Перш.ДНЗ №2'!S58+'[1]Перш.ДНЗ №1'!S58+'[1]ДНЗ №10'!S58+'[1]ДНЗ №8'!S58+'[1]ДНЗ №6'!S58+[1]Селезівка!S58+'[1]ДНЗ №5'!S58+'[1]ДНЗ №4'!S58+'[1]ДНЗ №2'!S58+'[1]ДНЗ №1'!S61+[1]Бігунь!S58</f>
        <v>0</v>
      </c>
      <c r="T58" s="12">
        <f>'[1]В.Фосня '!T58+[1]В.Чернігівка!T58+[1]В.Хайча!T58+'[1]Гладковичі '!T58+[1]Гошів!T58+[1]Лучанки!T58+[1]Листвин!T58+[1]Можари!T58+[1]Овруч1!T58+[1]Ігнатпіль!T58+[1]Прилуки!T58+[1]Черепин!T58+[1]Піщаниця!T58+[1]Покалів!T58+[1]Кирдани!T58+[1]Словечно!T58+[1]Тхорин!T58+[1]Шоломки!T58+'[1]Сл-Шоломк.'!T58+[1]Бондари!T58+[1]Велідники!T58+[1]Заріччя!T58+[1]Норинськ!T58+'[1]Перш.ДНЗ №2'!T58+'[1]Перш.ДНЗ №1'!T58+'[1]ДНЗ №10'!T58+'[1]ДНЗ №8'!T58+'[1]ДНЗ №6'!T58+[1]Селезівка!T58+'[1]ДНЗ №5'!T58+'[1]ДНЗ №4'!T58+'[1]ДНЗ №2'!T58+'[1]ДНЗ №1'!T61+[1]Бігунь!T58</f>
        <v>0</v>
      </c>
      <c r="U58" s="12">
        <f>'[1]В.Фосня '!U58+[1]В.Чернігівка!U58+[1]В.Хайча!U58+'[1]Гладковичі '!U58+[1]Гошів!U58+[1]Лучанки!U58+[1]Листвин!U58+[1]Можари!U58+[1]Овруч1!U58+[1]Ігнатпіль!U58+[1]Прилуки!U58+[1]Черепин!U58+[1]Піщаниця!U58+[1]Покалів!U58+[1]Кирдани!U58+[1]Словечно!U58+[1]Тхорин!U58+[1]Шоломки!U58+'[1]Сл-Шоломк.'!U58+[1]Бондари!U58+[1]Велідники!U58+[1]Заріччя!U58+[1]Норинськ!U58+'[1]Перш.ДНЗ №2'!U58+'[1]Перш.ДНЗ №1'!U58+'[1]ДНЗ №10'!U58+'[1]ДНЗ №8'!U58+'[1]ДНЗ №6'!U58+[1]Селезівка!U58+'[1]ДНЗ №5'!U58+'[1]ДНЗ №4'!U58+'[1]ДНЗ №2'!U58+'[1]ДНЗ №1'!U61+[1]Бігунь!U58</f>
        <v>0</v>
      </c>
      <c r="V58" s="12">
        <f>'[1]В.Фосня '!V58+[1]В.Чернігівка!V58+[1]В.Хайча!V58+'[1]Гладковичі '!V58+[1]Гошів!V58+[1]Лучанки!V58+[1]Листвин!V58+[1]Можари!V58+[1]Овруч1!V58+[1]Ігнатпіль!V58+[1]Прилуки!V58+[1]Черепин!V58+[1]Піщаниця!V58+[1]Покалів!V58+[1]Кирдани!V58+[1]Словечно!V58+[1]Тхорин!V58+[1]Шоломки!V58+'[1]Сл-Шоломк.'!V58+[1]Бондари!V58+[1]Велідники!V58+[1]Заріччя!V58+[1]Норинськ!V58+'[1]Перш.ДНЗ №2'!V58+'[1]Перш.ДНЗ №1'!V58+'[1]ДНЗ №10'!V58+'[1]ДНЗ №8'!V58+'[1]ДНЗ №6'!V58+[1]Селезівка!V58+'[1]ДНЗ №5'!V58+'[1]ДНЗ №4'!V58+'[1]ДНЗ №2'!V58+'[1]ДНЗ №1'!V61+[1]Бігунь!V58</f>
        <v>0</v>
      </c>
      <c r="W58" s="12">
        <f>'[1]В.Фосня '!W58+[1]В.Чернігівка!W58+[1]В.Хайча!W58+'[1]Гладковичі '!W58+[1]Гошів!W58+[1]Лучанки!W58+[1]Листвин!W58+[1]Можари!W58+[1]Овруч1!W58+[1]Ігнатпіль!W58+[1]Прилуки!W58+[1]Черепин!W58+[1]Піщаниця!W58+[1]Покалів!W58+[1]Кирдани!W58+[1]Словечно!W58+[1]Тхорин!W58+[1]Шоломки!W58+'[1]Сл-Шоломк.'!W58+[1]Бондари!W58+[1]Велідники!W58+[1]Заріччя!W58+[1]Норинськ!W58+'[1]Перш.ДНЗ №2'!W58+'[1]Перш.ДНЗ №1'!W58+'[1]ДНЗ №10'!W58+'[1]ДНЗ №8'!W58+'[1]ДНЗ №6'!W58+[1]Селезівка!W58+'[1]ДНЗ №5'!W58+'[1]ДНЗ №4'!W58+'[1]ДНЗ №2'!W58+'[1]ДНЗ №1'!W61+[1]Бігунь!W58</f>
        <v>0</v>
      </c>
      <c r="X58" s="12">
        <f>'[1]В.Фосня '!X58+[1]В.Чернігівка!X58+[1]В.Хайча!X58+'[1]Гладковичі '!X58+[1]Гошів!X58+[1]Лучанки!X58+[1]Листвин!X58+[1]Можари!X58+[1]Овруч1!X58+[1]Ігнатпіль!X58+[1]Прилуки!X58+[1]Черепин!X58+[1]Піщаниця!X58+[1]Покалів!X58+[1]Кирдани!X58+[1]Словечно!X58+[1]Тхорин!X58+[1]Шоломки!X58+'[1]Сл-Шоломк.'!X58+[1]Бондари!X58+[1]Велідники!X58+[1]Заріччя!X58+[1]Норинськ!X58+'[1]Перш.ДНЗ №2'!X58+'[1]Перш.ДНЗ №1'!X58+'[1]ДНЗ №10'!X58+'[1]ДНЗ №8'!X58+'[1]ДНЗ №6'!X58+[1]Селезівка!X58+'[1]ДНЗ №5'!X58+'[1]ДНЗ №4'!X58+'[1]ДНЗ №2'!X58+'[1]ДНЗ №1'!X61+[1]Бігунь!X58</f>
        <v>0</v>
      </c>
      <c r="Y58" s="12">
        <f>'[1]В.Фосня '!Y58+[1]В.Чернігівка!Y58+[1]В.Хайча!Y58+'[1]Гладковичі '!Y58+[1]Гошів!Y58+[1]Лучанки!Y58+[1]Листвин!Y58+[1]Можари!Y58+[1]Овруч1!Y58+[1]Ігнатпіль!Y58+[1]Прилуки!Y58+[1]Черепин!Y58+[1]Піщаниця!Y58+[1]Покалів!Y58+[1]Кирдани!Y58+[1]Словечно!Y58+[1]Тхорин!Y58+[1]Шоломки!Y58+'[1]Сл-Шоломк.'!Y58+[1]Бондари!Y58+[1]Велідники!Y58+[1]Заріччя!Y58+[1]Норинськ!Y58+'[1]Перш.ДНЗ №2'!Y58+'[1]Перш.ДНЗ №1'!Y58+'[1]ДНЗ №10'!Y58+'[1]ДНЗ №8'!Y58+'[1]ДНЗ №6'!Y58+[1]Селезівка!Y58+'[1]ДНЗ №5'!Y58+'[1]ДНЗ №4'!Y58+'[1]ДНЗ №2'!Y58+'[1]ДНЗ №1'!Y61+[1]Бігунь!Y58</f>
        <v>0</v>
      </c>
      <c r="Z58" s="12">
        <f>'[1]В.Фосня '!Z58+[1]В.Чернігівка!Z58+[1]В.Хайча!Z58+'[1]Гладковичі '!Z58+[1]Гошів!Z58+[1]Лучанки!Z58+[1]Листвин!Z58+[1]Можари!Z58+[1]Овруч1!Z58+[1]Ігнатпіль!Z58+[1]Прилуки!Z58+[1]Черепин!Z58+[1]Піщаниця!Z58+[1]Покалів!Z58+[1]Кирдани!Z58+[1]Словечно!Z58+[1]Тхорин!Z58+[1]Шоломки!Z58+'[1]Сл-Шоломк.'!Z58+[1]Бондари!Z58+[1]Велідники!Z58+[1]Заріччя!Z58+[1]Норинськ!Z58+'[1]Перш.ДНЗ №2'!Z58+'[1]Перш.ДНЗ №1'!Z58+'[1]ДНЗ №10'!Z58+'[1]ДНЗ №8'!Z58+'[1]ДНЗ №6'!Z58+[1]Селезівка!Z58+'[1]ДНЗ №5'!Z58+'[1]ДНЗ №4'!Z58+'[1]ДНЗ №2'!Z58+'[1]ДНЗ №1'!Z58+[1]Бігунь!Z58</f>
        <v>0</v>
      </c>
      <c r="AA58" s="12">
        <f>'[1]В.Фосня '!AA58+[1]В.Чернігівка!AA58+[1]В.Хайча!AA58+'[1]Гладковичі '!AA58+[1]Гошів!AA58+[1]Лучанки!AA58+[1]Листвин!AA58+[1]Можари!AA58+[1]Овруч1!AA58+[1]Ігнатпіль!AA58+[1]Прилуки!AA58+[1]Черепин!AA58+[1]Піщаниця!AA58+[1]Покалів!AA58+[1]Кирдани!AA58+[1]Словечно!AA58+[1]Тхорин!AA58+[1]Шоломки!AA58+'[1]Сл-Шоломк.'!AA58+[1]Бондари!AA58+[1]Велідники!AA58+[1]Заріччя!AA58+[1]Норинськ!AA58+'[1]Перш.ДНЗ №2'!AA58+'[1]Перш.ДНЗ №1'!AA58+'[1]ДНЗ №10'!AA58+'[1]ДНЗ №8'!AA58+'[1]ДНЗ №6'!AA58+[1]Селезівка!AA58+'[1]ДНЗ №5'!AA58+'[1]ДНЗ №4'!AA58+'[1]ДНЗ №2'!AA58+'[1]ДНЗ №1'!AA61+[1]Бігунь!AA58</f>
        <v>0</v>
      </c>
      <c r="AB58" s="12">
        <f>'[1]В.Фосня '!AB58+[1]В.Чернігівка!AB58+[1]В.Хайча!AB58+'[1]Гладковичі '!AB58+[1]Гошів!AB58+[1]Лучанки!AB58+[1]Листвин!AB58+[1]Можари!AB58+[1]Овруч1!AB58+[1]Ігнатпіль!AB58+[1]Прилуки!AB58+[1]Черепин!AB58+[1]Піщаниця!AB58+[1]Покалів!AB58+[1]Кирдани!AB58+[1]Словечно!AB58+[1]Тхорин!AB58+[1]Шоломки!AB58+'[1]Сл-Шоломк.'!AB58+[1]Бондари!AB58+[1]Велідники!AB58+[1]Заріччя!AB58+[1]Норинськ!AB58+'[1]Перш.ДНЗ №2'!AB58+'[1]Перш.ДНЗ №1'!AB58+'[1]ДНЗ №10'!AB58+'[1]ДНЗ №8'!AB58+'[1]ДНЗ №6'!AB58+[1]Селезівка!AB58+'[1]ДНЗ №5'!AB58+'[1]ДНЗ №4'!AB58+'[1]ДНЗ №2'!AB58+'[1]ДНЗ №1'!AB61+[1]Бігунь!AB58</f>
        <v>0</v>
      </c>
      <c r="AC58" s="12">
        <f>'[1]В.Фосня '!AC58+[1]В.Чернігівка!AC58+[1]В.Хайча!AC58+'[1]Гладковичі '!AC58+[1]Гошів!AC58+[1]Лучанки!AC58+[1]Листвин!AC58+[1]Можари!AC58+[1]Овруч1!AC58+[1]Ігнатпіль!AC58+[1]Прилуки!AC58+[1]Черепин!AC58+[1]Піщаниця!AC58+[1]Покалів!AC58+[1]Кирдани!AC58+[1]Словечно!AC58+[1]Тхорин!AC58+[1]Шоломки!AC58+'[1]Сл-Шоломк.'!AC58+[1]Бондари!AC58+[1]Велідники!AC58+[1]Заріччя!AC58+[1]Норинськ!AC58+'[1]Перш.ДНЗ №2'!AC58+'[1]Перш.ДНЗ №1'!AC58+'[1]ДНЗ №10'!AC58+'[1]ДНЗ №8'!AC58+'[1]ДНЗ №6'!AC58+[1]Селезівка!AC58+'[1]ДНЗ №5'!AC58+'[1]ДНЗ №4'!AC58+'[1]ДНЗ №2'!AC58+'[1]ДНЗ №1'!AC61+[1]Бігунь!AC58</f>
        <v>8469.5</v>
      </c>
      <c r="AD58" s="12">
        <f>'[1]В.Фосня '!AD58+[1]В.Чернігівка!AD58+[1]В.Хайча!AD58+'[1]Гладковичі '!AD58+[1]Гошів!AD58+[1]Лучанки!AD58+[1]Листвин!AD58+[1]Можари!AD58+[1]Овруч1!AD58+[1]Ігнатпіль!AD58+[1]Прилуки!AD58+[1]Черепин!AD58+[1]Піщаниця!AD58+[1]Покалів!AD58+[1]Кирдани!AD58+[1]Словечно!AD58+[1]Тхорин!AD58+[1]Шоломки!AD58+'[1]Сл-Шоломк.'!AD58+[1]Бондари!AD58+[1]Велідники!AD58+[1]Заріччя!AD58+[1]Норинськ!AD58+'[1]Перш.ДНЗ №2'!AD58+'[1]Перш.ДНЗ №1'!AD58+'[1]ДНЗ №10'!AD58+'[1]ДНЗ №8'!AD58+'[1]ДНЗ №6'!AD58+[1]Селезівка!AD58+'[1]ДНЗ №5'!AD58+'[1]ДНЗ №4'!AD58+'[1]ДНЗ №2'!AD58+'[1]ДНЗ №1'!AD61+[1]Бігунь!AD58</f>
        <v>101634</v>
      </c>
      <c r="AE58" s="12"/>
    </row>
    <row r="59" spans="1:31" x14ac:dyDescent="0.25">
      <c r="A59" s="34"/>
      <c r="B59" s="8" t="s">
        <v>89</v>
      </c>
      <c r="C59" s="9"/>
      <c r="D59" s="8"/>
      <c r="E59" s="10"/>
      <c r="F59" s="11"/>
      <c r="G59" s="11"/>
      <c r="H59" s="11"/>
      <c r="I59" s="14"/>
      <c r="J59" s="14"/>
      <c r="K59" s="11"/>
      <c r="L59" s="11"/>
      <c r="M59" s="11"/>
      <c r="N59" s="12"/>
      <c r="O59" s="12">
        <f>'[1]В.Фосня '!O92+[1]В.Чернігівка!O92+[1]В.Хайча!O92+'[1]Гладковичі '!O92+[1]Гошів!O92+[1]Лучанки!O92+[1]Листвин!O92+[1]Можари!O92+[1]Овруч1!O92+[1]Ігнатпіль!O92+[1]Прилуки!O92+[1]Черепин!O92+[1]Піщаниця!O59+[1]Покалів!O59+[1]Кирдани!O59+[1]Словечно!O59+[1]Тхорин!O59+[1]Шоломки!O59+'[1]Сл-Шоломк.'!O59+[1]Бондари!O59+[1]Велідники!O59+[1]Заріччя!O59+[1]Норинськ!O59+'[1]Перш.ДНЗ №2'!O59+'[1]Перш.ДНЗ №1'!O59+'[1]ДНЗ №10'!O59+'[1]ДНЗ №8'!O59+'[1]ДНЗ №6'!O59+[1]Селезівка!O59+'[1]ДНЗ №5'!O59+'[1]ДНЗ №4'!O59+'[1]ДНЗ №2'!O59+'[1]ДНЗ №1'!O62+[1]Бігунь!O59</f>
        <v>0</v>
      </c>
      <c r="P59" s="12">
        <v>1383</v>
      </c>
      <c r="Q59" s="12">
        <f>'[1]В.Фосня '!Q92+[1]В.Чернігівка!Q92+[1]В.Хайча!Q92+'[1]Гладковичі '!Q92+[1]Гошів!Q92+[1]Лучанки!Q92+[1]Листвин!Q92+[1]Можари!Q92+[1]Овруч1!Q92+[1]Ігнатпіль!Q92+[1]Прилуки!Q92+[1]Черепин!Q92+[1]Піщаниця!Q59+[1]Покалів!Q59+[1]Кирдани!Q59+[1]Словечно!Q59+[1]Тхорин!Q59+[1]Шоломки!Q59+'[1]Сл-Шоломк.'!Q59+[1]Бондари!Q59+[1]Велідники!Q59+[1]Заріччя!Q59+[1]Норинськ!Q59+'[1]Перш.ДНЗ №2'!Q59+'[1]Перш.ДНЗ №1'!Q59+'[1]ДНЗ №10'!Q59+'[1]ДНЗ №8'!Q59+'[1]ДНЗ №6'!Q59+[1]Селезівка!Q59+'[1]ДНЗ №5'!Q59+'[1]ДНЗ №4'!Q59+'[1]ДНЗ №2'!Q59+'[1]ДНЗ №1'!Q62+[1]Бігунь!Q59</f>
        <v>1414</v>
      </c>
      <c r="R59" s="12">
        <f>'[1]В.Фосня '!R92+[1]В.Чернігівка!R92+[1]В.Хайча!R92+'[1]Гладковичі '!R92+[1]Гошів!R92+[1]Лучанки!R92+[1]Листвин!R92+[1]Можари!R92+[1]Овруч1!R92+[1]Ігнатпіль!R92+[1]Прилуки!R92+[1]Черепин!R92+[1]Піщаниця!R59+[1]Покалів!R59+[1]Кирдани!R59+[1]Словечно!R59+[1]Тхорин!R59+[1]Шоломки!R59+'[1]Сл-Шоломк.'!R59+[1]Бондари!R59+[1]Велідники!R59+[1]Заріччя!R59+[1]Норинськ!R59+'[1]Перш.ДНЗ №2'!R59+'[1]Перш.ДНЗ №1'!R59+'[1]ДНЗ №10'!R59+'[1]ДНЗ №8'!R59+'[1]ДНЗ №6'!R59+[1]Селезівка!R59+'[1]ДНЗ №5'!R59+'[1]ДНЗ №4'!R59+'[1]ДНЗ №2'!R59+'[1]ДНЗ №1'!R62+[1]Бігунь!R59</f>
        <v>1414</v>
      </c>
      <c r="S59" s="12">
        <f>'[1]В.Фосня '!S59+[1]В.Чернігівка!S59+[1]В.Хайча!S59+'[1]Гладковичі '!S59+[1]Гошів!S59+[1]Лучанки!S59+[1]Листвин!S59+[1]Можари!S59+[1]Овруч1!S59+[1]Ігнатпіль!S59+[1]Прилуки!S59+[1]Черепин!S59+[1]Піщаниця!S59+[1]Покалів!S59+[1]Кирдани!S59+[1]Словечно!S59+[1]Тхорин!S59+[1]Шоломки!S59+'[1]Сл-Шоломк.'!S59+[1]Бондари!S59+[1]Велідники!S59+[1]Заріччя!S59+[1]Норинськ!S59+'[1]Перш.ДНЗ №2'!S59+'[1]Перш.ДНЗ №1'!S59+'[1]ДНЗ №10'!S59+'[1]ДНЗ №8'!S59+'[1]ДНЗ №6'!S59+[1]Селезівка!S59+'[1]ДНЗ №5'!S59+'[1]ДНЗ №4'!S59+'[1]ДНЗ №2'!S59+'[1]ДНЗ №1'!S62+[1]Бігунь!S59</f>
        <v>0</v>
      </c>
      <c r="T59" s="12">
        <f>'[1]В.Фосня '!T59+[1]В.Чернігівка!T59+[1]В.Хайча!T59+'[1]Гладковичі '!T59+[1]Гошів!T59+[1]Лучанки!T59+[1]Листвин!T59+[1]Можари!T59+[1]Овруч1!T59+[1]Ігнатпіль!T59+[1]Прилуки!T59+[1]Черепин!T59+[1]Піщаниця!T59+[1]Покалів!T59+[1]Кирдани!T59+[1]Словечно!T59+[1]Тхорин!T59+[1]Шоломки!T59+'[1]Сл-Шоломк.'!T59+[1]Бондари!T59+[1]Велідники!T59+[1]Заріччя!T59+[1]Норинськ!T59+'[1]Перш.ДНЗ №2'!T59+'[1]Перш.ДНЗ №1'!T59+'[1]ДНЗ №10'!T59+'[1]ДНЗ №8'!T59+'[1]ДНЗ №6'!T59+[1]Селезівка!T59+'[1]ДНЗ №5'!T59+'[1]ДНЗ №4'!T59+'[1]ДНЗ №2'!T59+'[1]ДНЗ №1'!T62+[1]Бігунь!T59</f>
        <v>0</v>
      </c>
      <c r="U59" s="12">
        <f>'[1]В.Фосня '!U59+[1]В.Чернігівка!U59+[1]В.Хайча!U59+'[1]Гладковичі '!U59+[1]Гошів!U59+[1]Лучанки!U59+[1]Листвин!U59+[1]Можари!U59+[1]Овруч1!U59+[1]Ігнатпіль!U59+[1]Прилуки!U59+[1]Черепин!U59+[1]Піщаниця!U59+[1]Покалів!U59+[1]Кирдани!U59+[1]Словечно!U59+[1]Тхорин!U59+[1]Шоломки!U59+'[1]Сл-Шоломк.'!U59+[1]Бондари!U59+[1]Велідники!U59+[1]Заріччя!U59+[1]Норинськ!U59+'[1]Перш.ДНЗ №2'!U59+'[1]Перш.ДНЗ №1'!U59+'[1]ДНЗ №10'!U59+'[1]ДНЗ №8'!U59+'[1]ДНЗ №6'!U59+[1]Селезівка!U59+'[1]ДНЗ №5'!U59+'[1]ДНЗ №4'!U59+'[1]ДНЗ №2'!U59+'[1]ДНЗ №1'!U62+[1]Бігунь!U59</f>
        <v>0</v>
      </c>
      <c r="V59" s="12">
        <f>'[1]В.Фосня '!V59+[1]В.Чернігівка!V59+[1]В.Хайча!V59+'[1]Гладковичі '!V59+[1]Гошів!V59+[1]Лучанки!V59+[1]Листвин!V59+[1]Можари!V59+[1]Овруч1!V59+[1]Ігнатпіль!V59+[1]Прилуки!V59+[1]Черепин!V59+[1]Піщаниця!V59+[1]Покалів!V59+[1]Кирдани!V59+[1]Словечно!V59+[1]Тхорин!V59+[1]Шоломки!V59+'[1]Сл-Шоломк.'!V59+[1]Бондари!V59+[1]Велідники!V59+[1]Заріччя!V59+[1]Норинськ!V59+'[1]Перш.ДНЗ №2'!V59+'[1]Перш.ДНЗ №1'!V59+'[1]ДНЗ №10'!V59+'[1]ДНЗ №8'!V59+'[1]ДНЗ №6'!V59+[1]Селезівка!V59+'[1]ДНЗ №5'!V59+'[1]ДНЗ №4'!V59+'[1]ДНЗ №2'!V59+'[1]ДНЗ №1'!V62+[1]Бігунь!V59</f>
        <v>0</v>
      </c>
      <c r="W59" s="12">
        <f>'[1]В.Фосня '!W59+[1]В.Чернігівка!W59+[1]В.Хайча!W59+'[1]Гладковичі '!W59+[1]Гошів!W59+[1]Лучанки!W59+[1]Листвин!W59+[1]Можари!W59+[1]Овруч1!W59+[1]Ігнатпіль!W59+[1]Прилуки!W59+[1]Черепин!W59+[1]Піщаниця!W59+[1]Покалів!W59+[1]Кирдани!W59+[1]Словечно!W59+[1]Тхорин!W59+[1]Шоломки!W59+'[1]Сл-Шоломк.'!W59+[1]Бондари!W59+[1]Велідники!W59+[1]Заріччя!W59+[1]Норинськ!W59+'[1]Перш.ДНЗ №2'!W59+'[1]Перш.ДНЗ №1'!W59+'[1]ДНЗ №10'!W59+'[1]ДНЗ №8'!W59+'[1]ДНЗ №6'!W59+[1]Селезівка!W59+'[1]ДНЗ №5'!W59+'[1]ДНЗ №4'!W59+'[1]ДНЗ №2'!W59+'[1]ДНЗ №1'!W62+[1]Бігунь!W59</f>
        <v>0</v>
      </c>
      <c r="X59" s="12">
        <f>'[1]В.Фосня '!X59+[1]В.Чернігівка!X59+[1]В.Хайча!X59+'[1]Гладковичі '!X59+[1]Гошів!X59+[1]Лучанки!X59+[1]Листвин!X59+[1]Можари!X59+[1]Овруч1!X59+[1]Ігнатпіль!X59+[1]Прилуки!X59+[1]Черепин!X59+[1]Піщаниця!X59+[1]Покалів!X59+[1]Кирдани!X59+[1]Словечно!X59+[1]Тхорин!X59+[1]Шоломки!X59+'[1]Сл-Шоломк.'!X59+[1]Бондари!X59+[1]Велідники!X59+[1]Заріччя!X59+[1]Норинськ!X59+'[1]Перш.ДНЗ №2'!X59+'[1]Перш.ДНЗ №1'!X59+'[1]ДНЗ №10'!X59+'[1]ДНЗ №8'!X59+'[1]ДНЗ №6'!X59+[1]Селезівка!X59+'[1]ДНЗ №5'!X59+'[1]ДНЗ №4'!X59+'[1]ДНЗ №2'!X59+'[1]ДНЗ №1'!X62+[1]Бігунь!X59</f>
        <v>0</v>
      </c>
      <c r="Y59" s="12">
        <f>'[1]В.Фосня '!Y59+[1]В.Чернігівка!Y59+[1]В.Хайча!Y59+'[1]Гладковичі '!Y59+[1]Гошів!Y59+[1]Лучанки!Y59+[1]Листвин!Y59+[1]Можари!Y59+[1]Овруч1!Y59+[1]Ігнатпіль!Y59+[1]Прилуки!Y59+[1]Черепин!Y59+[1]Піщаниця!Y59+[1]Покалів!Y59+[1]Кирдани!Y59+[1]Словечно!Y59+[1]Тхорин!Y59+[1]Шоломки!Y59+'[1]Сл-Шоломк.'!Y59+[1]Бондари!Y59+[1]Велідники!Y59+[1]Заріччя!Y59+[1]Норинськ!Y59+'[1]Перш.ДНЗ №2'!Y59+'[1]Перш.ДНЗ №1'!Y59+'[1]ДНЗ №10'!Y59+'[1]ДНЗ №8'!Y59+'[1]ДНЗ №6'!Y59+[1]Селезівка!Y59+'[1]ДНЗ №5'!Y59+'[1]ДНЗ №4'!Y59+'[1]ДНЗ №2'!Y59+'[1]ДНЗ №1'!Y62+[1]Бігунь!Y59</f>
        <v>0</v>
      </c>
      <c r="Z59" s="12">
        <f>'[1]В.Фосня '!Z59+[1]В.Чернігівка!Z59+[1]В.Хайча!Z59+'[1]Гладковичі '!Z59+[1]Гошів!Z59+[1]Лучанки!Z59+[1]Листвин!Z59+[1]Можари!Z59+[1]Овруч1!Z59+[1]Ігнатпіль!Z59+[1]Прилуки!Z59+[1]Черепин!Z59+[1]Піщаниця!Z59+[1]Покалів!Z59+[1]Кирдани!Z59+[1]Словечно!Z59+[1]Тхорин!Z59+[1]Шоломки!Z59+'[1]Сл-Шоломк.'!Z59+[1]Бондари!Z59+[1]Велідники!Z59+[1]Заріччя!Z59+[1]Норинськ!Z59+'[1]Перш.ДНЗ №2'!Z59+'[1]Перш.ДНЗ №1'!Z59+'[1]ДНЗ №10'!Z59+'[1]ДНЗ №8'!Z59+'[1]ДНЗ №6'!Z59+[1]Селезівка!Z59+'[1]ДНЗ №5'!Z59+'[1]ДНЗ №4'!Z59+'[1]ДНЗ №2'!Z59+'[1]ДНЗ №1'!Z59+[1]Бігунь!Z59</f>
        <v>0</v>
      </c>
      <c r="AA59" s="12">
        <f>'[1]В.Фосня '!AA59+[1]В.Чернігівка!AA59+[1]В.Хайча!AA59+'[1]Гладковичі '!AA59+[1]Гошів!AA59+[1]Лучанки!AA59+[1]Листвин!AA59+[1]Можари!AA59+[1]Овруч1!AA59+[1]Ігнатпіль!AA59+[1]Прилуки!AA59+[1]Черепин!AA59+[1]Піщаниця!AA59+[1]Покалів!AA59+[1]Кирдани!AA59+[1]Словечно!AA59+[1]Тхорин!AA59+[1]Шоломки!AA59+'[1]Сл-Шоломк.'!AA59+[1]Бондари!AA59+[1]Велідники!AA59+[1]Заріччя!AA59+[1]Норинськ!AA59+'[1]Перш.ДНЗ №2'!AA59+'[1]Перш.ДНЗ №1'!AA59+'[1]ДНЗ №10'!AA59+'[1]ДНЗ №8'!AA59+'[1]ДНЗ №6'!AA59+[1]Селезівка!AA59+'[1]ДНЗ №5'!AA59+'[1]ДНЗ №4'!AA59+'[1]ДНЗ №2'!AA59+'[1]ДНЗ №1'!AA62+[1]Бігунь!AA59</f>
        <v>0</v>
      </c>
      <c r="AB59" s="12">
        <f>'[1]В.Фосня '!AB59+[1]В.Чернігівка!AB59+[1]В.Хайча!AB59+'[1]Гладковичі '!AB59+[1]Гошів!AB59+[1]Лучанки!AB59+[1]Листвин!AB59+[1]Можари!AB59+[1]Овруч1!AB59+[1]Ігнатпіль!AB59+[1]Прилуки!AB59+[1]Черепин!AB59+[1]Піщаниця!AB59+[1]Покалів!AB59+[1]Кирдани!AB59+[1]Словечно!AB59+[1]Тхорин!AB59+[1]Шоломки!AB59+'[1]Сл-Шоломк.'!AB59+[1]Бондари!AB59+[1]Велідники!AB59+[1]Заріччя!AB59+[1]Норинськ!AB59+'[1]Перш.ДНЗ №2'!AB59+'[1]Перш.ДНЗ №1'!AB59+'[1]ДНЗ №10'!AB59+'[1]ДНЗ №8'!AB59+'[1]ДНЗ №6'!AB59+[1]Селезівка!AB59+'[1]ДНЗ №5'!AB59+'[1]ДНЗ №4'!AB59+'[1]ДНЗ №2'!AB59+'[1]ДНЗ №1'!AB62+[1]Бігунь!AB59</f>
        <v>0</v>
      </c>
      <c r="AC59" s="12">
        <f>'[1]В.Фосня '!AC59+[1]В.Чернігівка!AC59+[1]В.Хайча!AC59+'[1]Гладковичі '!AC59+[1]Гошів!AC59+[1]Лучанки!AC59+[1]Листвин!AC59+[1]Можари!AC59+[1]Овруч1!AC59+[1]Ігнатпіль!AC59+[1]Прилуки!AC59+[1]Черепин!AC59+[1]Піщаниця!AC59+[1]Покалів!AC59+[1]Кирдани!AC59+[1]Словечно!AC59+[1]Тхорин!AC59+[1]Шоломки!AC59+'[1]Сл-Шоломк.'!AC59+[1]Бондари!AC59+[1]Велідники!AC59+[1]Заріччя!AC59+[1]Норинськ!AC59+'[1]Перш.ДНЗ №2'!AC59+'[1]Перш.ДНЗ №1'!AC59+'[1]ДНЗ №10'!AC59+'[1]ДНЗ №8'!AC59+'[1]ДНЗ №6'!AC59+[1]Селезівка!AC59+'[1]ДНЗ №5'!AC59+'[1]ДНЗ №4'!AC59+'[1]ДНЗ №2'!AC59+'[1]ДНЗ №1'!AC62+[1]Бігунь!AC59</f>
        <v>1414</v>
      </c>
      <c r="AD59" s="12">
        <f>'[1]В.Фосня '!AD59+[1]В.Чернігівка!AD59+[1]В.Хайча!AD59+'[1]Гладковичі '!AD59+[1]Гошів!AD59+[1]Лучанки!AD59+[1]Листвин!AD59+[1]Можари!AD59+[1]Овруч1!AD59+[1]Ігнатпіль!AD59+[1]Прилуки!AD59+[1]Черепин!AD59+[1]Піщаниця!AD59+[1]Покалів!AD59+[1]Кирдани!AD59+[1]Словечно!AD59+[1]Тхорин!AD59+[1]Шоломки!AD59+'[1]Сл-Шоломк.'!AD59+[1]Бондари!AD59+[1]Велідники!AD59+[1]Заріччя!AD59+[1]Норинськ!AD59+'[1]Перш.ДНЗ №2'!AD59+'[1]Перш.ДНЗ №1'!AD59+'[1]ДНЗ №10'!AD59+'[1]ДНЗ №8'!AD59+'[1]ДНЗ №6'!AD59+[1]Селезівка!AD59+'[1]ДНЗ №5'!AD59+'[1]ДНЗ №4'!AD59+'[1]ДНЗ №2'!AD59+'[1]ДНЗ №1'!AD62+[1]Бігунь!AD59</f>
        <v>16968</v>
      </c>
      <c r="AE59" s="12"/>
    </row>
    <row r="60" spans="1:31" x14ac:dyDescent="0.25">
      <c r="A60" s="34"/>
      <c r="B60" s="8" t="s">
        <v>90</v>
      </c>
      <c r="C60" s="9"/>
      <c r="D60" s="8"/>
      <c r="E60" s="10"/>
      <c r="F60" s="11"/>
      <c r="G60" s="11"/>
      <c r="H60" s="11"/>
      <c r="I60" s="14"/>
      <c r="J60" s="14"/>
      <c r="K60" s="11"/>
      <c r="L60" s="11"/>
      <c r="M60" s="11"/>
      <c r="N60" s="18"/>
      <c r="O60" s="12">
        <v>1</v>
      </c>
      <c r="P60" s="16">
        <v>1414</v>
      </c>
      <c r="Q60" s="17">
        <v>1414</v>
      </c>
      <c r="R60" s="17"/>
      <c r="S60" s="18"/>
      <c r="T60" s="18"/>
      <c r="U60" s="18"/>
      <c r="V60" s="18"/>
      <c r="W60" s="18"/>
      <c r="X60" s="18"/>
      <c r="Y60" s="18"/>
      <c r="Z60" s="18"/>
      <c r="AA60" s="18"/>
      <c r="AB60" s="18">
        <v>1414</v>
      </c>
      <c r="AC60" s="18">
        <v>16968</v>
      </c>
      <c r="AD60" s="12">
        <f>'[1]В.Фосня '!AD60+[1]В.Чернігівка!AD60+[1]В.Хайча!AD60+'[1]Гладковичі '!AD60+[1]Гошів!AD60+[1]Лучанки!AD60+[1]Листвин!AD60+[1]Можари!AD60+[1]Овруч1!AD60+[1]Ігнатпіль!AD60+[1]Прилуки!AD60+[1]Черепин!AD60+[1]Піщаниця!AD60+[1]Покалів!AD60+[1]Кирдани!AD60+[1]Словечно!AD60+[1]Тхорин!AD60+[1]Шоломки!AD60+'[1]Сл-Шоломк.'!AD60+[1]Бондари!AD60+[1]Велідники!AD60+[1]Заріччя!AD60+[1]Норинськ!AD60+'[1]Перш.ДНЗ №2'!AD60+'[1]Перш.ДНЗ №1'!AD60+'[1]ДНЗ №10'!AD60+'[1]ДНЗ №8'!AD60+'[1]ДНЗ №6'!AD60+[1]Селезівка!AD60+'[1]ДНЗ №5'!AD60+'[1]ДНЗ №4'!AD60+'[1]ДНЗ №2'!AD60+'[1]ДНЗ №1'!AD63+[1]Бігунь!AD60</f>
        <v>8268</v>
      </c>
      <c r="AE60" s="12"/>
    </row>
    <row r="61" spans="1:31" x14ac:dyDescent="0.25">
      <c r="A61" s="34"/>
      <c r="B61" s="8" t="s">
        <v>91</v>
      </c>
      <c r="C61" s="9"/>
      <c r="D61" s="8"/>
      <c r="E61" s="10"/>
      <c r="F61" s="11"/>
      <c r="G61" s="11"/>
      <c r="H61" s="11"/>
      <c r="I61" s="14"/>
      <c r="J61" s="14"/>
      <c r="K61" s="11"/>
      <c r="L61" s="11"/>
      <c r="M61" s="11"/>
      <c r="N61" s="12"/>
      <c r="O61" s="12">
        <f>'[1]В.Фосня '!O94+[1]В.Чернігівка!O94+[1]В.Хайча!O94+'[1]Гладковичі '!O94+[1]Гошів!O94+[1]Лучанки!O94+[1]Листвин!O94+[1]Можари!O94+[1]Овруч1!O94+[1]Ігнатпіль!O94+[1]Прилуки!O94+[1]Черепин!O94+[1]Піщаниця!O61+[1]Покалів!O61+[1]Кирдани!O61+[1]Словечно!O61+[1]Тхорин!O61+[1]Шоломки!O61+'[1]Сл-Шоломк.'!O61+[1]Бондари!O61+[1]Велідники!O61+[1]Заріччя!O61+[1]Норинськ!O61+'[1]Перш.ДНЗ №2'!O61+'[1]Перш.ДНЗ №1'!O61+'[1]ДНЗ №10'!O61+'[1]ДНЗ №8'!O61+'[1]ДНЗ №6'!O61+[1]Селезівка!O61+'[1]ДНЗ №5'!O61+'[1]ДНЗ №4'!O61+'[1]ДНЗ №2'!O61+'[1]ДНЗ №1'!O65+[1]Бігунь!O61</f>
        <v>0</v>
      </c>
      <c r="P61" s="12">
        <f>'[1]В.Фосня '!P94+[1]В.Чернігівка!P94+[1]В.Хайча!P94+'[1]Гладковичі '!P94+[1]Гошів!P94+[1]Лучанки!P94+[1]Листвин!P94+[1]Можари!P94+[1]Овруч1!P94+[1]Ігнатпіль!P94+[1]Прилуки!P94+[1]Черепин!P94+[1]Піщаниця!P61+[1]Покалів!P61+[1]Кирдани!P61+[1]Словечно!P61+[1]Тхорин!P61+[1]Шоломки!P61+'[1]Сл-Шоломк.'!P61+[1]Бондари!P61+[1]Велідники!P61+[1]Заріччя!P61+[1]Норинськ!P61+'[1]Перш.ДНЗ №2'!P61+'[1]Перш.ДНЗ №1'!P61+'[1]ДНЗ №10'!P61+'[1]ДНЗ №8'!P61+'[1]ДНЗ №6'!P61+[1]Селезівка!P61+'[1]ДНЗ №5'!P61+'[1]ДНЗ №4'!P61+'[1]ДНЗ №2'!P61+'[1]ДНЗ №1'!P65+[1]Бігунь!P61</f>
        <v>1.5</v>
      </c>
      <c r="Q61" s="12">
        <f>'[1]В.Фосня '!Q94+[1]В.Чернігівка!Q94+[1]В.Хайча!Q94+'[1]Гладковичі '!Q94+[1]Гошів!Q94+[1]Лучанки!Q94+[1]Листвин!Q94+[1]Можари!Q94+[1]Овруч1!Q94+[1]Ігнатпіль!Q94+[1]Прилуки!Q94+[1]Черепин!Q94+[1]Піщаниця!Q61+[1]Покалів!Q61+[1]Кирдани!Q61+[1]Словечно!Q61+[1]Тхорин!Q61+[1]Шоломки!Q61+'[1]Сл-Шоломк.'!Q61+[1]Бондари!Q61+[1]Велідники!Q61+[1]Заріччя!Q61+[1]Норинськ!Q61+'[1]Перш.ДНЗ №2'!Q61+'[1]Перш.ДНЗ №1'!Q61+'[1]ДНЗ №10'!Q61+'[1]ДНЗ №8'!Q61+'[1]ДНЗ №6'!Q61+[1]Селезівка!Q61+'[1]ДНЗ №5'!Q61+'[1]ДНЗ №4'!Q61+'[1]ДНЗ №2'!Q61+'[1]ДНЗ №1'!Q65+[1]Бігунь!Q61</f>
        <v>4360</v>
      </c>
      <c r="R61" s="12">
        <f>'[1]В.Фосня '!R94+[1]В.Чернігівка!R94+[1]В.Хайча!R94+'[1]Гладковичі '!R94+[1]Гошів!R94+[1]Лучанки!R94+[1]Листвин!R94+[1]Можари!R94+[1]Овруч1!R94+[1]Ігнатпіль!R94+[1]Прилуки!R94+[1]Черепин!R94+[1]Піщаниця!R61+[1]Покалів!R61+[1]Кирдани!R61+[1]Словечно!R61+[1]Тхорин!R61+[1]Шоломки!R61+'[1]Сл-Шоломк.'!R61+[1]Бондари!R61+[1]Велідники!R61+[1]Заріччя!R61+[1]Норинськ!R61+'[1]Перш.ДНЗ №2'!R61+'[1]Перш.ДНЗ №1'!R61+'[1]ДНЗ №10'!R61+'[1]ДНЗ №8'!R61+'[1]ДНЗ №6'!R61+[1]Селезівка!R61+'[1]ДНЗ №5'!R61+'[1]ДНЗ №4'!R61+'[1]ДНЗ №2'!R61+'[1]ДНЗ №1'!R65+[1]Бігунь!R61</f>
        <v>2616</v>
      </c>
      <c r="S61" s="12">
        <f>'[1]В.Фосня '!S61+[1]В.Чернігівка!S61+[1]В.Хайча!S61+'[1]Гладковичі '!S61+[1]Гошів!S61+[1]Лучанки!S61+[1]Листвин!S61+[1]Можари!S61+[1]Овруч1!S61+[1]Ігнатпіль!S61+[1]Прилуки!S61+[1]Черепин!S61+[1]Піщаниця!S61+[1]Покалів!S61+[1]Кирдани!S61+[1]Словечно!S61+[1]Тхорин!S61+[1]Шоломки!S61+'[1]Сл-Шоломк.'!S61+[1]Бондари!S61+[1]Велідники!S61+[1]Заріччя!S61+[1]Норинськ!S61+'[1]Перш.ДНЗ №2'!S61+'[1]Перш.ДНЗ №1'!S61+'[1]ДНЗ №10'!S61+'[1]ДНЗ №8'!S61+'[1]ДНЗ №6'!S61+[1]Селезівка!S61+'[1]ДНЗ №5'!S61+'[1]ДНЗ №4'!S61+'[1]ДНЗ №2'!S61+'[1]ДНЗ №1'!S64+[1]Бігунь!S61</f>
        <v>0</v>
      </c>
      <c r="T61" s="12">
        <f>'[1]В.Фосня '!T61+[1]В.Чернігівка!T61+[1]В.Хайча!T61+'[1]Гладковичі '!T61+[1]Гошів!T61+[1]Лучанки!T61+[1]Листвин!T61+[1]Можари!T61+[1]Овруч1!T61+[1]Ігнатпіль!T61+[1]Прилуки!T61+[1]Черепин!T61+[1]Піщаниця!T61+[1]Покалів!T61+[1]Кирдани!T61+[1]Словечно!T61+[1]Тхорин!T61+[1]Шоломки!T61+'[1]Сл-Шоломк.'!T61+[1]Бондари!T61+[1]Велідники!T61+[1]Заріччя!T61+[1]Норинськ!T61+'[1]Перш.ДНЗ №2'!T61+'[1]Перш.ДНЗ №1'!T61+'[1]ДНЗ №10'!T61+'[1]ДНЗ №8'!T61+'[1]ДНЗ №6'!T61+[1]Селезівка!T61+'[1]ДНЗ №5'!T61+'[1]ДНЗ №4'!T61+'[1]ДНЗ №2'!T61+'[1]ДНЗ №1'!T64+[1]Бігунь!T61</f>
        <v>0</v>
      </c>
      <c r="U61" s="12">
        <f>'[1]В.Фосня '!U61+[1]В.Чернігівка!U61+[1]В.Хайча!U61+'[1]Гладковичі '!U61+[1]Гошів!U61+[1]Лучанки!U61+[1]Листвин!U61+[1]Можари!U61+[1]Овруч1!U61+[1]Ігнатпіль!U61+[1]Прилуки!U61+[1]Черепин!U61+[1]Піщаниця!U61+[1]Покалів!U61+[1]Кирдани!U61+[1]Словечно!U61+[1]Тхорин!U61+[1]Шоломки!U61+'[1]Сл-Шоломк.'!U61+[1]Бондари!U61+[1]Велідники!U61+[1]Заріччя!U61+[1]Норинськ!U61+'[1]Перш.ДНЗ №2'!U61+'[1]Перш.ДНЗ №1'!U61+'[1]ДНЗ №10'!U61+'[1]ДНЗ №8'!U61+'[1]ДНЗ №6'!U61+[1]Селезівка!U61+'[1]ДНЗ №5'!U61+'[1]ДНЗ №4'!U61+'[1]ДНЗ №2'!U61+'[1]ДНЗ №1'!U64+[1]Бігунь!U61</f>
        <v>0</v>
      </c>
      <c r="V61" s="12">
        <f>'[1]В.Фосня '!V61+[1]В.Чернігівка!V61+[1]В.Хайча!V61+'[1]Гладковичі '!V61+[1]Гошів!V61+[1]Лучанки!V61+[1]Листвин!V61+[1]Можари!V61+[1]Овруч1!V61+[1]Ігнатпіль!V61+[1]Прилуки!V61+[1]Черепин!V61+[1]Піщаниця!V61+[1]Покалів!V61+[1]Кирдани!V61+[1]Словечно!V61+[1]Тхорин!V61+[1]Шоломки!V61+'[1]Сл-Шоломк.'!V61+[1]Бондари!V61+[1]Велідники!V61+[1]Заріччя!V61+[1]Норинськ!V61+'[1]Перш.ДНЗ №2'!V61+'[1]Перш.ДНЗ №1'!V61+'[1]ДНЗ №10'!V61+'[1]ДНЗ №8'!V61+'[1]ДНЗ №6'!V61+[1]Селезівка!V61+'[1]ДНЗ №5'!V61+'[1]ДНЗ №4'!V61+'[1]ДНЗ №2'!V61+'[1]ДНЗ №1'!V64+[1]Бігунь!V61</f>
        <v>0</v>
      </c>
      <c r="W61" s="12">
        <f>'[1]В.Фосня '!W61+[1]В.Чернігівка!W61+[1]В.Хайча!W61+'[1]Гладковичі '!W61+[1]Гошів!W61+[1]Лучанки!W61+[1]Листвин!W61+[1]Можари!W61+[1]Овруч1!W61+[1]Ігнатпіль!W61+[1]Прилуки!W61+[1]Черепин!W61+[1]Піщаниця!W61+[1]Покалів!W61+[1]Кирдани!W61+[1]Словечно!W61+[1]Тхорин!W61+[1]Шоломки!W61+'[1]Сл-Шоломк.'!W61+[1]Бондари!W61+[1]Велідники!W61+[1]Заріччя!W61+[1]Норинськ!W61+'[1]Перш.ДНЗ №2'!W61+'[1]Перш.ДНЗ №1'!W61+'[1]ДНЗ №10'!W61+'[1]ДНЗ №8'!W61+'[1]ДНЗ №6'!W61+[1]Селезівка!W61+'[1]ДНЗ №5'!W61+'[1]ДНЗ №4'!W61+'[1]ДНЗ №2'!W61+'[1]ДНЗ №1'!W64+[1]Бігунь!W61</f>
        <v>0</v>
      </c>
      <c r="X61" s="12">
        <f>'[1]В.Фосня '!X61+[1]В.Чернігівка!X61+[1]В.Хайча!X61+'[1]Гладковичі '!X61+[1]Гошів!X61+[1]Лучанки!X61+[1]Листвин!X61+[1]Можари!X61+[1]Овруч1!X61+[1]Ігнатпіль!X61+[1]Прилуки!X61+[1]Черепин!X61+[1]Піщаниця!X61+[1]Покалів!X61+[1]Кирдани!X61+[1]Словечно!X61+[1]Тхорин!X61+[1]Шоломки!X61+'[1]Сл-Шоломк.'!X61+[1]Бондари!X61+[1]Велідники!X61+[1]Заріччя!X61+[1]Норинськ!X61+'[1]Перш.ДНЗ №2'!X61+'[1]Перш.ДНЗ №1'!X61+'[1]ДНЗ №10'!X61+'[1]ДНЗ №8'!X61+'[1]ДНЗ №6'!X61+[1]Селезівка!X61+'[1]ДНЗ №5'!X61+'[1]ДНЗ №4'!X61+'[1]ДНЗ №2'!X61+'[1]ДНЗ №1'!X64+[1]Бігунь!X61</f>
        <v>0</v>
      </c>
      <c r="Y61" s="12">
        <f>'[1]В.Фосня '!Y61+[1]В.Чернігівка!Y61+[1]В.Хайча!Y61+'[1]Гладковичі '!Y61+[1]Гошів!Y61+[1]Лучанки!Y61+[1]Листвин!Y61+[1]Можари!Y61+[1]Овруч1!Y61+[1]Ігнатпіль!Y61+[1]Прилуки!Y61+[1]Черепин!Y61+[1]Піщаниця!Y61+[1]Покалів!Y61+[1]Кирдани!Y61+[1]Словечно!Y61+[1]Тхорин!Y61+[1]Шоломки!Y61+'[1]Сл-Шоломк.'!Y61+[1]Бондари!Y61+[1]Велідники!Y61+[1]Заріччя!Y61+[1]Норинськ!Y61+'[1]Перш.ДНЗ №2'!Y61+'[1]Перш.ДНЗ №1'!Y61+'[1]ДНЗ №10'!Y61+'[1]ДНЗ №8'!Y61+'[1]ДНЗ №6'!Y61+[1]Селезівка!Y61+'[1]ДНЗ №5'!Y61+'[1]ДНЗ №4'!Y61+'[1]ДНЗ №2'!Y61+'[1]ДНЗ №1'!Y64+[1]Бігунь!Y61</f>
        <v>0</v>
      </c>
      <c r="Z61" s="12">
        <f>'[1]В.Фосня '!Z61+[1]В.Чернігівка!Z61+[1]В.Хайча!Z61+'[1]Гладковичі '!Z61+[1]Гошів!Z61+[1]Лучанки!Z61+[1]Листвин!Z61+[1]Можари!Z61+[1]Овруч1!Z61+[1]Ігнатпіль!Z61+[1]Прилуки!Z61+[1]Черепин!Z61+[1]Піщаниця!Z61+[1]Покалів!Z61+[1]Кирдани!Z61+[1]Словечно!Z61+[1]Тхорин!Z61+[1]Шоломки!Z61+'[1]Сл-Шоломк.'!Z61+[1]Бондари!Z61+[1]Велідники!Z61+[1]Заріччя!Z61+[1]Норинськ!Z61+'[1]Перш.ДНЗ №2'!Z61+'[1]Перш.ДНЗ №1'!Z61+'[1]ДНЗ №10'!Z61+'[1]ДНЗ №8'!Z61+'[1]ДНЗ №6'!Z61+[1]Селезівка!Z61+'[1]ДНЗ №5'!Z61+'[1]ДНЗ №4'!Z61+'[1]ДНЗ №2'!Z61+'[1]ДНЗ №1'!Z61+[1]Бігунь!Z61</f>
        <v>0</v>
      </c>
      <c r="AA61" s="12">
        <f>'[1]В.Фосня '!AA61+[1]В.Чернігівка!AA61+[1]В.Хайча!AA61+'[1]Гладковичі '!AA61+[1]Гошів!AA61+[1]Лучанки!AA61+[1]Листвин!AA61+[1]Можари!AA61+[1]Овруч1!AA61+[1]Ігнатпіль!AA61+[1]Прилуки!AA61+[1]Черепин!AA61+[1]Піщаниця!AA61+[1]Покалів!AA61+[1]Кирдани!AA61+[1]Словечно!AA61+[1]Тхорин!AA61+[1]Шоломки!AA61+'[1]Сл-Шоломк.'!AA61+[1]Бондари!AA61+[1]Велідники!AA61+[1]Заріччя!AA61+[1]Норинськ!AA61+'[1]Перш.ДНЗ №2'!AA61+'[1]Перш.ДНЗ №1'!AA61+'[1]ДНЗ №10'!AA61+'[1]ДНЗ №8'!AA61+'[1]ДНЗ №6'!AA61+[1]Селезівка!AA61+'[1]ДНЗ №5'!AA61+'[1]ДНЗ №4'!AA61+'[1]ДНЗ №2'!AA61+'[1]ДНЗ №1'!AA64+[1]Бігунь!AA61</f>
        <v>0</v>
      </c>
      <c r="AB61" s="12">
        <f>'[1]В.Фосня '!AB61+[1]В.Чернігівка!AB61+[1]В.Хайча!AB61+'[1]Гладковичі '!AB61+[1]Гошів!AB61+[1]Лучанки!AB61+[1]Листвин!AB61+[1]Можари!AB61+[1]Овруч1!AB61+[1]Ігнатпіль!AB61+[1]Прилуки!AB61+[1]Черепин!AB61+[1]Піщаниця!AB61+[1]Покалів!AB61+[1]Кирдани!AB61+[1]Словечно!AB61+[1]Тхорин!AB61+[1]Шоломки!AB61+'[1]Сл-Шоломк.'!AB61+[1]Бондари!AB61+[1]Велідники!AB61+[1]Заріччя!AB61+[1]Норинськ!AB61+'[1]Перш.ДНЗ №2'!AB61+'[1]Перш.ДНЗ №1'!AB61+'[1]ДНЗ №10'!AB61+'[1]ДНЗ №8'!AB61+'[1]ДНЗ №6'!AB61+[1]Селезівка!AB61+'[1]ДНЗ №5'!AB61+'[1]ДНЗ №4'!AB61+'[1]ДНЗ №2'!AB61+'[1]ДНЗ №1'!AB64+[1]Бігунь!AB61</f>
        <v>0</v>
      </c>
      <c r="AC61" s="12">
        <f>'[1]В.Фосня '!AC61+[1]В.Чернігівка!AC61+[1]В.Хайча!AC61+'[1]Гладковичі '!AC61+[1]Гошів!AC61+[1]Лучанки!AC61+[1]Листвин!AC61+[1]Можари!AC61+[1]Овруч1!AC61+[1]Ігнатпіль!AC61+[1]Прилуки!AC61+[1]Черепин!AC61+[1]Піщаниця!AC61+[1]Покалів!AC61+[1]Кирдани!AC61+[1]Словечно!AC61+[1]Тхорин!AC61+[1]Шоломки!AC61+'[1]Сл-Шоломк.'!AC61+[1]Бондари!AC61+[1]Велідники!AC61+[1]Заріччя!AC61+[1]Норинськ!AC61+'[1]Перш.ДНЗ №2'!AC61+'[1]Перш.ДНЗ №1'!AC61+'[1]ДНЗ №10'!AC61+'[1]ДНЗ №8'!AC61+'[1]ДНЗ №6'!AC61+[1]Селезівка!AC61+'[1]ДНЗ №5'!AC61+'[1]ДНЗ №4'!AC61+'[1]ДНЗ №2'!AC61+'[1]ДНЗ №1'!AC64+[1]Бігунь!AC61</f>
        <v>4800</v>
      </c>
      <c r="AD61" s="12">
        <f>'[1]В.Фосня '!AD61+[1]В.Чернігівка!AD61+[1]В.Хайча!AD61+'[1]Гладковичі '!AD61+[1]Гошів!AD61+[1]Лучанки!AD61+[1]Листвин!AD61+[1]Можари!AD61+[1]Овруч1!AD61+[1]Ігнатпіль!AD61+[1]Прилуки!AD61+[1]Черепин!AD61+[1]Піщаниця!AD61+[1]Покалів!AD61+[1]Кирдани!AD61+[1]Словечно!AD61+[1]Тхорин!AD61+[1]Шоломки!AD61+'[1]Сл-Шоломк.'!AD61+[1]Бондари!AD61+[1]Велідники!AD61+[1]Заріччя!AD61+[1]Норинськ!AD61+'[1]Перш.ДНЗ №2'!AD61+'[1]Перш.ДНЗ №1'!AD61+'[1]ДНЗ №10'!AD61+'[1]ДНЗ №8'!AD61+'[1]ДНЗ №6'!AD61+[1]Селезівка!AD61+'[1]ДНЗ №5'!AD61+'[1]ДНЗ №4'!AD61+'[1]ДНЗ №2'!AD61+'[1]ДНЗ №1'!AD64+[1]Бігунь!AD61</f>
        <v>57600</v>
      </c>
      <c r="AE61" s="12"/>
    </row>
    <row r="62" spans="1:31" x14ac:dyDescent="0.25">
      <c r="A62" s="34"/>
      <c r="B62" s="8" t="s">
        <v>92</v>
      </c>
      <c r="C62" s="9"/>
      <c r="D62" s="8"/>
      <c r="E62" s="10"/>
      <c r="F62" s="11"/>
      <c r="G62" s="11"/>
      <c r="H62" s="11"/>
      <c r="I62" s="14"/>
      <c r="J62" s="14"/>
      <c r="K62" s="11"/>
      <c r="L62" s="11"/>
      <c r="M62" s="11"/>
      <c r="N62" s="12"/>
      <c r="O62" s="12">
        <v>1.3</v>
      </c>
      <c r="P62" s="12">
        <v>1393</v>
      </c>
      <c r="Q62" s="12">
        <v>1810.9</v>
      </c>
      <c r="R62" s="12">
        <v>0</v>
      </c>
      <c r="S62" s="12">
        <f>'[1]В.Фосня '!S62+[1]В.Чернігівка!S62+[1]В.Хайча!S62+'[1]Гладковичі '!S62+[1]Гошів!S62+[1]Лучанки!S62+[1]Листвин!S62+[1]Можари!S62+[1]Овруч1!S62+[1]Ігнатпіль!S62+[1]Прилуки!S62+[1]Черепин!S62+[1]Піщаниця!S62+[1]Покалів!S62+[1]Кирдани!S62+[1]Словечно!S62+[1]Тхорин!S62+[1]Шоломки!S62+'[1]Сл-Шоломк.'!S62+[1]Бондари!S62+[1]Велідники!S62+[1]Заріччя!S62+[1]Норинськ!S62+'[1]Перш.ДНЗ №2'!S62+'[1]Перш.ДНЗ №1'!S62+'[1]ДНЗ №10'!S62+'[1]ДНЗ №8'!S62+'[1]ДНЗ №6'!S62+[1]Селезівка!S62+'[1]ДНЗ №5'!S62+'[1]ДНЗ №4'!S62+'[1]ДНЗ №2'!S62+'[1]ДНЗ №1'!S65+[1]Бігунь!S62</f>
        <v>0</v>
      </c>
      <c r="T62" s="12">
        <f>'[1]В.Фосня '!T62+[1]В.Чернігівка!T62+[1]В.Хайча!T62+'[1]Гладковичі '!T62+[1]Гошів!T62+[1]Лучанки!T62+[1]Листвин!T62+[1]Можари!T62+[1]Овруч1!T62+[1]Ігнатпіль!T62+[1]Прилуки!T62+[1]Черепин!T62+[1]Піщаниця!T62+[1]Покалів!T62+[1]Кирдани!T62+[1]Словечно!T62+[1]Тхорин!T62+[1]Шоломки!T62+'[1]Сл-Шоломк.'!T62+[1]Бондари!T62+[1]Велідники!T62+[1]Заріччя!T62+[1]Норинськ!T62+'[1]Перш.ДНЗ №2'!T62+'[1]Перш.ДНЗ №1'!T62+'[1]ДНЗ №10'!T62+'[1]ДНЗ №8'!T62+'[1]ДНЗ №6'!T62+[1]Селезівка!T62+'[1]ДНЗ №5'!T62+'[1]ДНЗ №4'!T62+'[1]ДНЗ №2'!T62+'[1]ДНЗ №1'!T65+[1]Бігунь!T62</f>
        <v>0</v>
      </c>
      <c r="U62" s="12">
        <f>'[1]В.Фосня '!U62+[1]В.Чернігівка!U62+[1]В.Хайча!U62+'[1]Гладковичі '!U62+[1]Гошів!U62+[1]Лучанки!U62+[1]Листвин!U62+[1]Можари!U62+[1]Овруч1!U62+[1]Ігнатпіль!U62+[1]Прилуки!U62+[1]Черепин!U62+[1]Піщаниця!U62+[1]Покалів!U62+[1]Кирдани!U62+[1]Словечно!U62+[1]Тхорин!U62+[1]Шоломки!U62+'[1]Сл-Шоломк.'!U62+[1]Бондари!U62+[1]Велідники!U62+[1]Заріччя!U62+[1]Норинськ!U62+'[1]Перш.ДНЗ №2'!U62+'[1]Перш.ДНЗ №1'!U62+'[1]ДНЗ №10'!U62+'[1]ДНЗ №8'!U62+'[1]ДНЗ №6'!U62+[1]Селезівка!U62+'[1]ДНЗ №5'!U62+'[1]ДНЗ №4'!U62+'[1]ДНЗ №2'!U62+'[1]ДНЗ №1'!U65+[1]Бігунь!U62</f>
        <v>0</v>
      </c>
      <c r="V62" s="12">
        <f>'[1]В.Фосня '!V62+[1]В.Чернігівка!V62+[1]В.Хайча!V62+'[1]Гладковичі '!V62+[1]Гошів!V62+[1]Лучанки!V62+[1]Листвин!V62+[1]Можари!V62+[1]Овруч1!V62+[1]Ігнатпіль!V62+[1]Прилуки!V62+[1]Черепин!V62+[1]Піщаниця!V62+[1]Покалів!V62+[1]Кирдани!V62+[1]Словечно!V62+[1]Тхорин!V62+[1]Шоломки!V62+'[1]Сл-Шоломк.'!V62+[1]Бондари!V62+[1]Велідники!V62+[1]Заріччя!V62+[1]Норинськ!V62+'[1]Перш.ДНЗ №2'!V62+'[1]Перш.ДНЗ №1'!V62+'[1]ДНЗ №10'!V62+'[1]ДНЗ №8'!V62+'[1]ДНЗ №6'!V62+[1]Селезівка!V62+'[1]ДНЗ №5'!V62+'[1]ДНЗ №4'!V62+'[1]ДНЗ №2'!V62+'[1]ДНЗ №1'!V65+[1]Бігунь!V62</f>
        <v>0</v>
      </c>
      <c r="W62" s="12">
        <f>'[1]В.Фосня '!W62+[1]В.Чернігівка!W62+[1]В.Хайча!W62+'[1]Гладковичі '!W62+[1]Гошів!W62+[1]Лучанки!W62+[1]Листвин!W62+[1]Можари!W62+[1]Овруч1!W62+[1]Ігнатпіль!W62+[1]Прилуки!W62+[1]Черепин!W62+[1]Піщаниця!W62+[1]Покалів!W62+[1]Кирдани!W62+[1]Словечно!W62+[1]Тхорин!W62+[1]Шоломки!W62+'[1]Сл-Шоломк.'!W62+[1]Бондари!W62+[1]Велідники!W62+[1]Заріччя!W62+[1]Норинськ!W62+'[1]Перш.ДНЗ №2'!W62+'[1]Перш.ДНЗ №1'!W62+'[1]ДНЗ №10'!W62+'[1]ДНЗ №8'!W62+'[1]ДНЗ №6'!W62+[1]Селезівка!W62+'[1]ДНЗ №5'!W62+'[1]ДНЗ №4'!W62+'[1]ДНЗ №2'!W62+'[1]ДНЗ №1'!W65+[1]Бігунь!W62</f>
        <v>0</v>
      </c>
      <c r="X62" s="12">
        <f>'[1]В.Фосня '!X62+[1]В.Чернігівка!X62+[1]В.Хайча!X62+'[1]Гладковичі '!X62+[1]Гошів!X62+[1]Лучанки!X62+[1]Листвин!X62+[1]Можари!X62+[1]Овруч1!X62+[1]Ігнатпіль!X62+[1]Прилуки!X62+[1]Черепин!X62+[1]Піщаниця!X62+[1]Покалів!X62+[1]Кирдани!X62+[1]Словечно!X62+[1]Тхорин!X62+[1]Шоломки!X62+'[1]Сл-Шоломк.'!X62+[1]Бондари!X62+[1]Велідники!X62+[1]Заріччя!X62+[1]Норинськ!X62+'[1]Перш.ДНЗ №2'!X62+'[1]Перш.ДНЗ №1'!X62+'[1]ДНЗ №10'!X62+'[1]ДНЗ №8'!X62+'[1]ДНЗ №6'!X62+[1]Селезівка!X62+'[1]ДНЗ №5'!X62+'[1]ДНЗ №4'!X62+'[1]ДНЗ №2'!X62+'[1]ДНЗ №1'!X65+[1]Бігунь!X62</f>
        <v>0</v>
      </c>
      <c r="Y62" s="12">
        <f>'[1]В.Фосня '!Y62+[1]В.Чернігівка!Y62+[1]В.Хайча!Y62+'[1]Гладковичі '!Y62+[1]Гошів!Y62+[1]Лучанки!Y62+[1]Листвин!Y62+[1]Можари!Y62+[1]Овруч1!Y62+[1]Ігнатпіль!Y62+[1]Прилуки!Y62+[1]Черепин!Y62+[1]Піщаниця!Y62+[1]Покалів!Y62+[1]Кирдани!Y62+[1]Словечно!Y62+[1]Тхорин!Y62+[1]Шоломки!Y62+'[1]Сл-Шоломк.'!Y62+[1]Бондари!Y62+[1]Велідники!Y62+[1]Заріччя!Y62+[1]Норинськ!Y62+'[1]Перш.ДНЗ №2'!Y62+'[1]Перш.ДНЗ №1'!Y62+'[1]ДНЗ №10'!Y62+'[1]ДНЗ №8'!Y62+'[1]ДНЗ №6'!Y62+[1]Селезівка!Y62+'[1]ДНЗ №5'!Y62+'[1]ДНЗ №4'!Y62+'[1]ДНЗ №2'!Y62+'[1]ДНЗ №1'!Y65+[1]Бігунь!Y62</f>
        <v>0</v>
      </c>
      <c r="Z62" s="12">
        <f>'[1]В.Фосня '!Z62+[1]В.Чернігівка!Z62+[1]В.Хайча!Z62+'[1]Гладковичі '!Z62+[1]Гошів!Z62+[1]Лучанки!Z62+[1]Листвин!Z62+[1]Можари!Z62+[1]Овруч1!Z62+[1]Ігнатпіль!Z62+[1]Прилуки!Z62+[1]Черепин!Z62+[1]Піщаниця!Z62+[1]Покалів!Z62+[1]Кирдани!Z62+[1]Словечно!Z62+[1]Тхорин!Z62+[1]Шоломки!Z62+'[1]Сл-Шоломк.'!Z62+[1]Бондари!Z62+[1]Велідники!Z62+[1]Заріччя!Z62+[1]Норинськ!Z62+'[1]Перш.ДНЗ №2'!Z62+'[1]Перш.ДНЗ №1'!Z62+'[1]ДНЗ №10'!Z62+'[1]ДНЗ №8'!Z62+'[1]ДНЗ №6'!Z62+[1]Селезівка!Z62+'[1]ДНЗ №5'!Z62+'[1]ДНЗ №4'!Z62+'[1]ДНЗ №2'!Z62+'[1]ДНЗ №1'!Z62+[1]Бігунь!Z62</f>
        <v>0</v>
      </c>
      <c r="AA62" s="12">
        <f>'[1]В.Фосня '!AA62+[1]В.Чернігівка!AA62+[1]В.Хайча!AA62+'[1]Гладковичі '!AA62+[1]Гошів!AA62+[1]Лучанки!AA62+[1]Листвин!AA62+[1]Можари!AA62+[1]Овруч1!AA62+[1]Ігнатпіль!AA62+[1]Прилуки!AA62+[1]Черепин!AA62+[1]Піщаниця!AA62+[1]Покалів!AA62+[1]Кирдани!AA62+[1]Словечно!AA62+[1]Тхорин!AA62+[1]Шоломки!AA62+'[1]Сл-Шоломк.'!AA62+[1]Бондари!AA62+[1]Велідники!AA62+[1]Заріччя!AA62+[1]Норинськ!AA62+'[1]Перш.ДНЗ №2'!AA62+'[1]Перш.ДНЗ №1'!AA62+'[1]ДНЗ №10'!AA62+'[1]ДНЗ №8'!AA62+'[1]ДНЗ №6'!AA62+[1]Селезівка!AA62+'[1]ДНЗ №5'!AA62+'[1]ДНЗ №4'!AA62+'[1]ДНЗ №2'!AA62+'[1]ДНЗ №1'!AA65+[1]Бігунь!AA62</f>
        <v>0</v>
      </c>
      <c r="AB62" s="12">
        <f>'[1]В.Фосня '!AB62+[1]В.Чернігівка!AB62+[1]В.Хайча!AB62+'[1]Гладковичі '!AB62+[1]Гошів!AB62+[1]Лучанки!AB62+[1]Листвин!AB62+[1]Можари!AB62+[1]Овруч1!AB62+[1]Ігнатпіль!AB62+[1]Прилуки!AB62+[1]Черепин!AB62+[1]Піщаниця!AB62+[1]Покалів!AB62+[1]Кирдани!AB62+[1]Словечно!AB62+[1]Тхорин!AB62+[1]Шоломки!AB62+'[1]Сл-Шоломк.'!AB62+[1]Бондари!AB62+[1]Велідники!AB62+[1]Заріччя!AB62+[1]Норинськ!AB62+'[1]Перш.ДНЗ №2'!AB62+'[1]Перш.ДНЗ №1'!AB62+'[1]ДНЗ №10'!AB62+'[1]ДНЗ №8'!AB62+'[1]ДНЗ №6'!AB62+[1]Селезівка!AB62+'[1]ДНЗ №5'!AB62+'[1]ДНЗ №4'!AB62+'[1]ДНЗ №2'!AB62+'[1]ДНЗ №1'!AB65+[1]Бігунь!AB62</f>
        <v>0</v>
      </c>
      <c r="AC62" s="12">
        <f>'[1]В.Фосня '!AC62+[1]В.Чернігівка!AC62+[1]В.Хайча!AC62+'[1]Гладковичі '!AC62+[1]Гошів!AC62+[1]Лучанки!AC62+[1]Листвин!AC62+[1]Можари!AC62+[1]Овруч1!AC62+[1]Ігнатпіль!AC62+[1]Прилуки!AC62+[1]Черепин!AC62+[1]Піщаниця!AC62+[1]Покалів!AC62+[1]Кирдани!AC62+[1]Словечно!AC62+[1]Тхорин!AC62+[1]Шоломки!AC62+'[1]Сл-Шоломк.'!AC62+[1]Бондари!AC62+[1]Велідники!AC62+[1]Заріччя!AC62+[1]Норинськ!AC62+'[1]Перш.ДНЗ №2'!AC62+'[1]Перш.ДНЗ №1'!AC62+'[1]ДНЗ №10'!AC62+'[1]ДНЗ №8'!AC62+'[1]ДНЗ №6'!AC62+[1]Селезівка!AC62+'[1]ДНЗ №5'!AC62+'[1]ДНЗ №4'!AC62+'[1]ДНЗ №2'!AC62+'[1]ДНЗ №1'!AC65+[1]Бігунь!AC62</f>
        <v>0</v>
      </c>
      <c r="AD62" s="12">
        <f>'[1]В.Фосня '!AD62+[1]В.Чернігівка!AD62+[1]В.Хайча!AD62+'[1]Гладковичі '!AD62+[1]Гошів!AD62+[1]Лучанки!AD62+[1]Листвин!AD62+[1]Можари!AD62+[1]Овруч1!AD62+[1]Ігнатпіль!AD62+[1]Прилуки!AD62+[1]Черепин!AD62+[1]Піщаниця!AD62+[1]Покалів!AD62+[1]Кирдани!AD62+[1]Словечно!AD62+[1]Тхорин!AD62+[1]Шоломки!AD62+'[1]Сл-Шоломк.'!AD62+[1]Бондари!AD62+[1]Велідники!AD62+[1]Заріччя!AD62+[1]Норинськ!AD62+'[1]Перш.ДНЗ №2'!AD62+'[1]Перш.ДНЗ №1'!AD62+'[1]ДНЗ №10'!AD62+'[1]ДНЗ №8'!AD62+'[1]ДНЗ №6'!AD62+[1]Селезівка!AD62+'[1]ДНЗ №5'!AD62+'[1]ДНЗ №4'!AD62+'[1]ДНЗ №2'!AD62+'[1]ДНЗ №1'!AD65+[1]Бігунь!AD62</f>
        <v>0</v>
      </c>
      <c r="AE62" s="12"/>
    </row>
    <row r="63" spans="1:31" x14ac:dyDescent="0.25">
      <c r="A63" s="34"/>
      <c r="B63" s="8" t="s">
        <v>93</v>
      </c>
      <c r="C63" s="9"/>
      <c r="D63" s="8"/>
      <c r="E63" s="10"/>
      <c r="F63" s="11"/>
      <c r="G63" s="11"/>
      <c r="H63" s="11"/>
      <c r="I63" s="14"/>
      <c r="J63" s="14"/>
      <c r="K63" s="11"/>
      <c r="L63" s="11"/>
      <c r="M63" s="11"/>
      <c r="N63" s="18"/>
      <c r="O63" s="15">
        <v>1</v>
      </c>
      <c r="P63" s="16">
        <v>1383</v>
      </c>
      <c r="Q63" s="17">
        <v>1383</v>
      </c>
      <c r="R63" s="17"/>
      <c r="S63" s="18"/>
      <c r="T63" s="18"/>
      <c r="U63" s="18"/>
      <c r="V63" s="18"/>
      <c r="W63" s="18"/>
      <c r="X63" s="18"/>
      <c r="Y63" s="18"/>
      <c r="Z63" s="18"/>
      <c r="AA63" s="18"/>
      <c r="AB63" s="18">
        <v>1383</v>
      </c>
      <c r="AC63" s="18">
        <v>16596</v>
      </c>
      <c r="AD63" s="12">
        <f>'[1]В.Фосня '!AD63+[1]В.Чернігівка!AD63+[1]В.Хайча!AD63+'[1]Гладковичі '!AD63+[1]Гошів!AD63+[1]Лучанки!AD63+[1]Листвин!AD63+[1]Можари!AD63+[1]Овруч1!AD63+[1]Ігнатпіль!AD63+[1]Прилуки!AD63+[1]Черепин!AD63+[1]Піщаниця!AD63+[1]Покалів!AD63+[1]Кирдани!AD63+[1]Словечно!AD63+[1]Тхорин!AD63+[1]Шоломки!AD63+'[1]Сл-Шоломк.'!AD63+[1]Бондари!AD63+[1]Велідники!AD63+[1]Заріччя!AD63+[1]Норинськ!AD63+'[1]Перш.ДНЗ №2'!AD63+'[1]Перш.ДНЗ №1'!AD63+'[1]ДНЗ №10'!AD63+'[1]ДНЗ №8'!AD63+'[1]ДНЗ №6'!AD63+[1]Селезівка!AD63+'[1]ДНЗ №5'!AD63+'[1]ДНЗ №4'!AD63+'[1]ДНЗ №2'!AD63+'[1]ДНЗ №1'!AD66+[1]Бігунь!AD63</f>
        <v>19200</v>
      </c>
      <c r="AE63" s="12"/>
    </row>
    <row r="64" spans="1:31" x14ac:dyDescent="0.25">
      <c r="A64" s="34"/>
      <c r="B64" s="8" t="s">
        <v>94</v>
      </c>
      <c r="C64" s="9"/>
      <c r="D64" s="8"/>
      <c r="E64" s="10"/>
      <c r="F64" s="11"/>
      <c r="G64" s="11"/>
      <c r="H64" s="11"/>
      <c r="I64" s="14"/>
      <c r="J64" s="14"/>
      <c r="K64" s="11"/>
      <c r="L64" s="11"/>
      <c r="M64" s="11"/>
      <c r="N64" s="18"/>
      <c r="O64" s="15">
        <v>2</v>
      </c>
      <c r="P64" s="16">
        <v>1925</v>
      </c>
      <c r="Q64" s="17">
        <v>3850</v>
      </c>
      <c r="R64" s="17"/>
      <c r="S64" s="18">
        <v>385</v>
      </c>
      <c r="T64" s="18">
        <v>577.5</v>
      </c>
      <c r="U64" s="18"/>
      <c r="V64" s="18">
        <v>385</v>
      </c>
      <c r="W64" s="18">
        <v>770</v>
      </c>
      <c r="X64" s="18"/>
      <c r="Y64" s="18"/>
      <c r="Z64" s="18"/>
      <c r="AA64" s="18"/>
      <c r="AB64" s="18">
        <v>5967.5</v>
      </c>
      <c r="AC64" s="18">
        <v>71610</v>
      </c>
      <c r="AD64" s="18"/>
      <c r="AE64" s="12"/>
    </row>
    <row r="65" spans="1:31" x14ac:dyDescent="0.25">
      <c r="A65" s="34"/>
      <c r="B65" s="8"/>
      <c r="C65" s="9"/>
      <c r="D65" s="8"/>
      <c r="E65" s="10"/>
      <c r="F65" s="11"/>
      <c r="G65" s="11"/>
      <c r="H65" s="11"/>
      <c r="I65" s="14"/>
      <c r="J65" s="14"/>
      <c r="K65" s="11"/>
      <c r="L65" s="11"/>
      <c r="M65" s="11"/>
      <c r="N65" s="18"/>
      <c r="O65" s="15"/>
      <c r="P65" s="16"/>
      <c r="Q65" s="17"/>
      <c r="R65" s="17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2"/>
    </row>
    <row r="66" spans="1:31" ht="33.75" x14ac:dyDescent="0.25">
      <c r="A66" s="19" t="s">
        <v>95</v>
      </c>
      <c r="B66" s="8"/>
      <c r="C66" s="9">
        <f t="shared" ref="C66:N66" si="7">SUM(C8:C65)</f>
        <v>2444123.8675565999</v>
      </c>
      <c r="D66" s="20">
        <f t="shared" si="7"/>
        <v>1115.3899999999999</v>
      </c>
      <c r="E66" s="20">
        <f t="shared" si="7"/>
        <v>38828.759999999995</v>
      </c>
      <c r="F66" s="20">
        <f t="shared" si="7"/>
        <v>15324.492653999998</v>
      </c>
      <c r="G66" s="20">
        <f t="shared" si="7"/>
        <v>453</v>
      </c>
      <c r="H66" s="20">
        <f t="shared" si="7"/>
        <v>5505.3222067440001</v>
      </c>
      <c r="I66" s="20">
        <f t="shared" si="7"/>
        <v>2080.9</v>
      </c>
      <c r="J66" s="20">
        <f t="shared" si="7"/>
        <v>1045.6000000000001</v>
      </c>
      <c r="K66" s="20">
        <f t="shared" si="7"/>
        <v>23956.314860744002</v>
      </c>
      <c r="L66" s="20">
        <f t="shared" si="7"/>
        <v>8672.1859795893288</v>
      </c>
      <c r="M66" s="20">
        <f t="shared" si="7"/>
        <v>32628.50084033333</v>
      </c>
      <c r="N66" s="9">
        <f t="shared" si="7"/>
        <v>1080579.7725565997</v>
      </c>
      <c r="O66" s="9">
        <f>SUM(O8:O64)</f>
        <v>6.3</v>
      </c>
      <c r="P66" s="9">
        <f t="shared" ref="P66:V66" si="8">SUM(P8:P65)</f>
        <v>80589.625</v>
      </c>
      <c r="Q66" s="9">
        <f t="shared" si="8"/>
        <v>590473.70000000007</v>
      </c>
      <c r="R66" s="9">
        <f t="shared" si="8"/>
        <v>638991.93999999994</v>
      </c>
      <c r="S66" s="9">
        <f t="shared" si="8"/>
        <v>1710.09</v>
      </c>
      <c r="T66" s="9">
        <f t="shared" si="8"/>
        <v>18143.740000000002</v>
      </c>
      <c r="U66" s="9">
        <f t="shared" si="8"/>
        <v>49172.010000000009</v>
      </c>
      <c r="V66" s="9">
        <f t="shared" si="8"/>
        <v>518.91999999999996</v>
      </c>
      <c r="W66" s="9">
        <f t="shared" ref="W66:AC66" si="9">SUM(W8:W65)</f>
        <v>2571.9499999999998</v>
      </c>
      <c r="X66" s="9">
        <f t="shared" si="9"/>
        <v>9438.2000000000007</v>
      </c>
      <c r="Y66" s="9">
        <f t="shared" si="9"/>
        <v>2265.1999999999998</v>
      </c>
      <c r="Z66" s="9">
        <f t="shared" si="9"/>
        <v>9223.1299999999992</v>
      </c>
      <c r="AA66" s="9">
        <f t="shared" si="9"/>
        <v>40709.119999999995</v>
      </c>
      <c r="AB66" s="9">
        <f t="shared" si="9"/>
        <v>20399.379999999997</v>
      </c>
      <c r="AC66" s="9">
        <f t="shared" si="9"/>
        <v>1009253.2999999999</v>
      </c>
      <c r="AD66" s="9">
        <f>SUM(AD8:AD65)</f>
        <v>1313410.3599999999</v>
      </c>
      <c r="AE66" s="9"/>
    </row>
    <row r="67" spans="1:31" x14ac:dyDescent="0.25">
      <c r="A67" s="21"/>
      <c r="B67" s="22"/>
      <c r="C67" s="23"/>
      <c r="D67" s="24"/>
      <c r="E67" s="24"/>
      <c r="F67" s="24"/>
      <c r="G67" s="24"/>
      <c r="H67" s="24"/>
      <c r="I67" s="24"/>
      <c r="J67" s="24"/>
      <c r="K67" s="24"/>
      <c r="L67" s="24"/>
      <c r="M67" s="24"/>
      <c r="O67" s="25"/>
      <c r="P67" s="25"/>
      <c r="Q67" s="25"/>
      <c r="R67" s="25"/>
      <c r="T67" s="18">
        <f>SUM(T8:T66)</f>
        <v>36287.480000000003</v>
      </c>
    </row>
    <row r="68" spans="1:31" ht="28.9" customHeight="1" x14ac:dyDescent="0.2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"/>
      <c r="N68" s="2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</row>
    <row r="69" spans="1:31" x14ac:dyDescent="0.25">
      <c r="A69" s="28"/>
      <c r="B69" s="28"/>
      <c r="C69" s="28"/>
      <c r="D69" s="28"/>
      <c r="E69" s="26"/>
      <c r="F69" s="28"/>
      <c r="G69" s="28"/>
      <c r="H69" s="28"/>
      <c r="I69" s="28"/>
      <c r="J69" s="28"/>
      <c r="K69" s="28"/>
      <c r="L69" s="28"/>
      <c r="M69" s="28"/>
      <c r="N69" s="28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</row>
    <row r="70" spans="1:31" x14ac:dyDescent="0.25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</row>
    <row r="71" spans="1:31" x14ac:dyDescent="0.25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</row>
    <row r="72" spans="1:31" x14ac:dyDescent="0.25">
      <c r="A72" s="28"/>
      <c r="B72" s="28"/>
      <c r="C72" s="27"/>
      <c r="D72" s="27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</row>
    <row r="73" spans="1:31" x14ac:dyDescent="0.2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</row>
  </sheetData>
  <mergeCells count="28">
    <mergeCell ref="A1:M1"/>
    <mergeCell ref="A2:M2"/>
    <mergeCell ref="A4:A7"/>
    <mergeCell ref="B4:B7"/>
    <mergeCell ref="C4:D6"/>
    <mergeCell ref="F4:F7"/>
    <mergeCell ref="G4:G7"/>
    <mergeCell ref="H4:H7"/>
    <mergeCell ref="I4:I7"/>
    <mergeCell ref="J4:J7"/>
    <mergeCell ref="A69:A72"/>
    <mergeCell ref="B69:B72"/>
    <mergeCell ref="C69:D71"/>
    <mergeCell ref="F69:F72"/>
    <mergeCell ref="G69:G72"/>
    <mergeCell ref="K4:K7"/>
    <mergeCell ref="L4:L7"/>
    <mergeCell ref="M4:M7"/>
    <mergeCell ref="E5:E7"/>
    <mergeCell ref="A8:A65"/>
    <mergeCell ref="N69:N72"/>
    <mergeCell ref="E70:E72"/>
    <mergeCell ref="H69:H72"/>
    <mergeCell ref="I69:I72"/>
    <mergeCell ref="J69:J72"/>
    <mergeCell ref="K69:K72"/>
    <mergeCell ref="L69:L72"/>
    <mergeCell ref="M69:M72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2017-11-22T07:32:32Z</dcterms:modified>
</cp:coreProperties>
</file>