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7155"/>
  </bookViews>
  <sheets>
    <sheet name="загальний фонд " sheetId="3" r:id="rId1"/>
  </sheets>
  <calcPr calcId="152511"/>
</workbook>
</file>

<file path=xl/calcChain.xml><?xml version="1.0" encoding="utf-8"?>
<calcChain xmlns="http://schemas.openxmlformats.org/spreadsheetml/2006/main">
  <c r="C292" i="3"/>
  <c r="C264"/>
  <c r="C294"/>
  <c r="C291"/>
  <c r="C290"/>
  <c r="C289"/>
  <c r="C288"/>
  <c r="C279"/>
  <c r="C281"/>
  <c r="C282"/>
  <c r="C270"/>
  <c r="C265"/>
  <c r="C235"/>
  <c r="C239"/>
  <c r="C229"/>
  <c r="C153"/>
  <c r="C213"/>
  <c r="C209"/>
  <c r="C186"/>
  <c r="C183"/>
  <c r="C156"/>
  <c r="C159"/>
  <c r="C152"/>
  <c r="C147"/>
  <c r="C136"/>
  <c r="C113"/>
  <c r="C109"/>
  <c r="C37"/>
  <c r="C69"/>
  <c r="C45"/>
  <c r="C33"/>
  <c r="C29"/>
  <c r="C21"/>
  <c r="C11"/>
  <c r="C7"/>
  <c r="C262"/>
  <c r="C293"/>
  <c r="C287"/>
  <c r="C258"/>
  <c r="C257"/>
  <c r="C255"/>
  <c r="C154"/>
  <c r="C233"/>
  <c r="C36"/>
  <c r="C155"/>
  <c r="C150"/>
  <c r="C35"/>
  <c r="C112"/>
  <c r="C34"/>
  <c r="C31"/>
</calcChain>
</file>

<file path=xl/sharedStrings.xml><?xml version="1.0" encoding="utf-8"?>
<sst xmlns="http://schemas.openxmlformats.org/spreadsheetml/2006/main" count="305" uniqueCount="249">
  <si>
    <t>ТКВКБМС</t>
  </si>
  <si>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</si>
  <si>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</si>
  <si>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</si>
  <si>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</si>
  <si>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5</t>
  </si>
  <si>
    <t xml:space="preserve">                                                                                                                            міського бюджету за 2018 рік</t>
  </si>
  <si>
    <t>Управління 1210160</t>
  </si>
  <si>
    <t>заробітна плата</t>
  </si>
  <si>
    <t>нарахування на заробітну</t>
  </si>
  <si>
    <t>Благоустрій 1216030</t>
  </si>
  <si>
    <t>КП "Овруч"</t>
  </si>
  <si>
    <t>Обслуговування вуличного освітлення</t>
  </si>
  <si>
    <t>Обрізання, зрізання аварійних дерев, дикорослих кущів міста</t>
  </si>
  <si>
    <t>Вартість електроенергії</t>
  </si>
  <si>
    <t>КП "Водоканал"</t>
  </si>
  <si>
    <t>КП "Гарне місто"</t>
  </si>
  <si>
    <t>Прибирання вулиць,тротуарів,проїздів,парків,скверів</t>
  </si>
  <si>
    <t>Водопровід 1216013</t>
  </si>
  <si>
    <t>Інша діяльність 1216090</t>
  </si>
  <si>
    <t>Утримання та розвиток автомобільних доріг  1217461</t>
  </si>
  <si>
    <t>КП "Проектувальник"</t>
  </si>
  <si>
    <t>предмети, матеріали, обладнання та інвентар</t>
  </si>
  <si>
    <t>Оплата послуг (крім комунальних)</t>
  </si>
  <si>
    <t>Відділ ЖКГБ</t>
  </si>
  <si>
    <t>Оплата електроенергії</t>
  </si>
  <si>
    <t>Субсидії та поточні трансферти підприємствам (установам, організаціям)</t>
  </si>
  <si>
    <t>Інші поточні видатки</t>
  </si>
  <si>
    <t>КП"Проектувальник"</t>
  </si>
  <si>
    <t>за послуги по поточному ремонту водог.мережі с.Збраньки  (виконавець ПП"Вакулов М.К".)</t>
  </si>
  <si>
    <t>за послуги по поточному ремонту водог.мережі с.Невгоди (виконавець  ПП"Вакулов М.К")</t>
  </si>
  <si>
    <t>нарахування на заробітну плату</t>
  </si>
  <si>
    <t>придбання жалюзів  2шт.</t>
  </si>
  <si>
    <t xml:space="preserve">отрим. Послуги з підготовки економіко- правового висновку з питань правільності формування комунальними підприємствами тарифів на комунальні послуги </t>
  </si>
  <si>
    <t>відшкодування заподіяних збитків Овруч РЕМ</t>
  </si>
  <si>
    <t xml:space="preserve">за отримані послуги по поточному ремонту памятників (КП"Водоканал")  </t>
  </si>
  <si>
    <t>за отрим.послуги автопідйом в с.Яцковичі (КП"Гарне місто")</t>
  </si>
  <si>
    <t xml:space="preserve">за отримані послуги по поточному ремонту памятникавоїна ВВВ в с.Піщаниця (КП"Гарне місто")  </t>
  </si>
  <si>
    <t>за послуги по поточному ремонту вуличного освітлення у с.Малий Кобилин (виконавець КП"Овруч")</t>
  </si>
  <si>
    <t>за послуги по поточному ремонту вуличного освітлення у с.Великий Кобилин (виконавець КП"Овруч")</t>
  </si>
  <si>
    <t>за послуги по поточному ремонту вуличного освітлення у с.Велика Хайча (виконавець КП"Овруч")</t>
  </si>
  <si>
    <t>за послуги по поточному ремонту вуличного освітлення у с.Мала Хайча (виконавець КП"Овруч")</t>
  </si>
  <si>
    <t>за послуги екскаватора (виконавець ДП "Овруцьке лісове господарство")</t>
  </si>
  <si>
    <t>за послуги трала (виконавець ДП "Овруцьке лісове господарство")</t>
  </si>
  <si>
    <t>за отриманий затискач анкерний(ФОП"Колесніченко І.І).</t>
  </si>
  <si>
    <t xml:space="preserve">за отримані цеп - 2шт., шина -1шт. для бензопили (Гаращук О.В") </t>
  </si>
  <si>
    <t xml:space="preserve">податок за розміщення відходів у спеціально відведених місцях за 1квартал </t>
  </si>
  <si>
    <t>Навантаження, перевезення грунту у Центральний парк</t>
  </si>
  <si>
    <t>Зелене господарство</t>
  </si>
  <si>
    <t>Ремонт дошки оголошень Т.Шевченка, 88</t>
  </si>
  <si>
    <t>Облаштування під"їзду до сміттєвих майданчиків</t>
  </si>
  <si>
    <t>за послуги по поточному ремонту водог.мережі с.Хлупляни,(виконавець  ПП"Вакулов М.К")</t>
  </si>
  <si>
    <t>за послуги по поточному ремонту водог.мережі с.Кобилин (виконавець ПП"Вакулов.М.К.")</t>
  </si>
  <si>
    <t>Поточний ремонт водопровідних та каналізаційних оглядових колодязів вул.Героїв Майдану23,25,27,Київська32,34,Т.Шевченка1,43,48,60,62,84,84/2,86,Прорізна 10,Ващука 5 в м.Овруч</t>
  </si>
  <si>
    <t>Поточний ремонт каналізаційної мережі пров.Героїв Майдану 1 в м.Овруч</t>
  </si>
  <si>
    <t>Поточний ремонт водопровідних мереж вул.Б.Хмельницького11, Василівська1,Набережна22,І.Богуна,71 в м.Овруч</t>
  </si>
  <si>
    <t>Поточний ремонт водопровідних мереж вул. пр.Житомирський 5,Б.Хмельницького109,Нагорянська 32</t>
  </si>
  <si>
    <t>Поточний ремонт внутрішньобудинкових водопровідних мереж по вул. Г.Майдану б. 25А</t>
  </si>
  <si>
    <t>Поточний ремонт внутрішньобудинкових водопровідних мереж по вул.Київська б. 12</t>
  </si>
  <si>
    <t>КП"Гарне місто"</t>
  </si>
  <si>
    <t>поточний ремонт  вул.8 Березня (ліва частина) м.Овруч</t>
  </si>
  <si>
    <t>поточний ремонт  вул.Преображенська м.Овруч</t>
  </si>
  <si>
    <t>поточний ремонт  вул.Прорізна м.Овруч</t>
  </si>
  <si>
    <t>поточний ремонт  вул.Кизилянська м.Овруч</t>
  </si>
  <si>
    <t>поточний ремонт  вул.Успенська м.Овруч</t>
  </si>
  <si>
    <t>поточний ремонт  вул.8 Березня  м.Овруч</t>
  </si>
  <si>
    <t>поточний ремонт  вул.Росковинського  м.Овруч</t>
  </si>
  <si>
    <t>поточний ремонт  вул.М.Грушевського  м.Овруч</t>
  </si>
  <si>
    <t>поточний ремонт  вул.А.Шмуйла  м.Овруч</t>
  </si>
  <si>
    <t>поточний ремонт  вул.Рослика  м.Овруч</t>
  </si>
  <si>
    <t>Придбання обладнання і предметів довгострокового користування</t>
  </si>
  <si>
    <t>оплата рентної плати за спец.викорис.води за І кв.2018р.</t>
  </si>
  <si>
    <t>оплата рентної плати за користування надрами  за І кв.2018р.</t>
  </si>
  <si>
    <t>оплата частини чистого прибутку</t>
  </si>
  <si>
    <t>авансовий внесок від дивідентів</t>
  </si>
  <si>
    <t>комісія за безготівкове зарах.коштів</t>
  </si>
  <si>
    <t>ФОП Панько Ф.А ,затискачі,сгони,трос сталевий</t>
  </si>
  <si>
    <t>реактивна ел. Енергія</t>
  </si>
  <si>
    <t>Інша діяльність у сфері державного управління 1210180</t>
  </si>
  <si>
    <t>Благоустрій 1216030 спец.фонд</t>
  </si>
  <si>
    <t>Звіт про проведені видатки за    1 півріччя   2018р по   Відділу житлово - комунального  господарства, благоустрою  Овруцької міської ради</t>
  </si>
  <si>
    <t>придбання "Token-337M" для електроних ключів (медок)  3шт.</t>
  </si>
  <si>
    <t>придбання мережевного фільтру 2шт.;NETIS(для інтернету)  3шт.</t>
  </si>
  <si>
    <t>придбання канц.товарів( ФОП"Лисюк.О.О.")</t>
  </si>
  <si>
    <t>придбання канц.товарів(ПП"Степанчук М.А.")</t>
  </si>
  <si>
    <t>придбання канц.товарів</t>
  </si>
  <si>
    <t>за отрим. Господ.товари (краска,изогипс,сатенгипс,валіки,щітки)</t>
  </si>
  <si>
    <t>за отрим. Ліноліум</t>
  </si>
  <si>
    <t>виготовлення електроних ключів</t>
  </si>
  <si>
    <t>придбання програми "M.E.Doc"</t>
  </si>
  <si>
    <t>за вигот.статистичної довідки</t>
  </si>
  <si>
    <t>за поточ.ремонт  кабінетів (виконав.КП Гарне місто)</t>
  </si>
  <si>
    <t>за послуги підключ.до інтернет  мережі</t>
  </si>
  <si>
    <t xml:space="preserve">виготовлення електроних ключів </t>
  </si>
  <si>
    <t>Видатки на відрядження</t>
  </si>
  <si>
    <t>Відрядження провідного спеціаліста Огородова Д.В.</t>
  </si>
  <si>
    <t xml:space="preserve">Всього оплачено видатків за 1 півріччя  2018р. </t>
  </si>
  <si>
    <t xml:space="preserve">Всього оплачено видатків за 1 півріччі  2018р. </t>
  </si>
  <si>
    <t>за отримані лампи LED( ФОП Колесніченко І.І.)  164шт.</t>
  </si>
  <si>
    <t xml:space="preserve">за отриманий кабель СИП  - 4700м.;АВВГ- 380м;  </t>
  </si>
  <si>
    <t>за отримані LED лампи та реле часу (ПП МогилевецьО.В.)</t>
  </si>
  <si>
    <t>за отримані світильники та лампи ( ФОП Колесніченко І.І.) 3шт.</t>
  </si>
  <si>
    <t xml:space="preserve">за отримане  масло для бензопил( ФОП Гаращук)  </t>
  </si>
  <si>
    <t xml:space="preserve">за отриманий бензин для бензопил (ПП ОвручГазАвто) </t>
  </si>
  <si>
    <t>за отриманий затискач анкерний-290шт, кронштейн-175шт, траверса-150шт.(ПП КолесніченкоІ.І.)</t>
  </si>
  <si>
    <t>за отримані світильники  ( ФОП Сазонова В.В) 164шт.</t>
  </si>
  <si>
    <t>за отримані дорожні знаки</t>
  </si>
  <si>
    <t>за отримані сміттеві урни (ФОП Талах Г.Г.)- 40шт</t>
  </si>
  <si>
    <t>за отримані епектроматеріали(ФОП"Колесніченко І.І).</t>
  </si>
  <si>
    <t>за отримані світлод.лампи та світильник(ФОП"Сазонов В.В.")</t>
  </si>
  <si>
    <t>за отримані свеча ,масло 1-4,0 3 л для бензопили (Гаращук О.В") Кирданівський старост.округ</t>
  </si>
  <si>
    <t xml:space="preserve">за отриманий  дорожн.банер та інформ.таблич.( ФОП "Стужук  В.М")  </t>
  </si>
  <si>
    <t>за отримані кронштейн,траверса (ФОП"Колесніченко І.І)</t>
  </si>
  <si>
    <t>за отримані дорожній банер -2шт. (ПП Стужук В.М.)</t>
  </si>
  <si>
    <t>за отримані баки для сміття - 69шт (ПП Виробнича компанія Металістів)</t>
  </si>
  <si>
    <t xml:space="preserve">за отримані цеп - 16шт., мотокоси -3шт. (ПП Гаращук О.В") </t>
  </si>
  <si>
    <t>за отрим. Світильник -320шт.,LED лампа- 420шт, кабель СИП -2000м, провід АВВГ-500м, кабель СИП-50м                               ( ФОП Шевченко Т.С.)</t>
  </si>
  <si>
    <t>за отрим. Кронштейнери -320шт. ( ФОП Колесніченко І.І.)</t>
  </si>
  <si>
    <t>за отрим. реле електромеханічне - 20шт (ФОП Колесніченко І.І.)</t>
  </si>
  <si>
    <t>за послуги по очистці від дикорослих аварійних дерев та кущів в с.Острів (виконавець Овруцьке МУВГ)</t>
  </si>
  <si>
    <t>за послуги по розчистці доріг від снігу на теріторії с.Заріччя  (виконавець Овруцьке МУВГ)</t>
  </si>
  <si>
    <t>за послуги по перевірці  та пламбуванні лічильників</t>
  </si>
  <si>
    <t>за послуги автовишки (ПП Овруч ГазАвто)</t>
  </si>
  <si>
    <t>послуги з благоустрою на кладовищі с.Заріччя (виконавець Овруцьке МУВГ)</t>
  </si>
  <si>
    <t>за послуги відведення стоку поверхневих та підземних водвід житлової забудови по вул.Ручейна (ДП "ПМК-157")</t>
  </si>
  <si>
    <t xml:space="preserve">за отримані послуги автовишки(ПП"ОвручГазАвто")  </t>
  </si>
  <si>
    <t>за послуги автопідйом.в с.Гошів (виконавець КП"Гарне місто")</t>
  </si>
  <si>
    <t>за отрим.послуги автопідйом в с.Норинськ (КП"Гарне місто")</t>
  </si>
  <si>
    <t>за отрим. послуги по поточному ремонту водопровідних споруд с. Збраньки ( ДП ПМК -157)</t>
  </si>
  <si>
    <t>за отрим.послуги  трактора при розчищенні вулиць  Кирдан.старост. Окруну ( ПП Кушнерчук Н.І.)</t>
  </si>
  <si>
    <t>за отрим. послуги  автогрейдера ( ФОП Оганесян А.А.)</t>
  </si>
  <si>
    <t>за отрим. послуги по очисуі доріг та вулиць по Бондарівському стар.округу (Овруцький щебзавод)</t>
  </si>
  <si>
    <t>за отрим. послуги  з очистки вулиць доріг від снігу Великочернігівс. стар. округу (ТОВ Агро Стандарт)</t>
  </si>
  <si>
    <t>за отрим. послуги бульдозера ДТ- 75 для загор. Сміттєзвал. М.Овруч вул.Набережна, с.Лукишки,с.Коренівка,с.Черепин,с.Заськи ( ДП ПМК -157)</t>
  </si>
  <si>
    <t>за отрим.послуги по поточному ремонту вуличного освітлення с. Невгоди ( КП Овруч)</t>
  </si>
  <si>
    <t>за отрим. послуги з очищення від снігу вулиць, провулків Норинського старос. Округу ( ФОП Роздобудько О.І.)</t>
  </si>
  <si>
    <t>за отрим. послуги посипання вулиць комунальної власності м.Овруч ( Овруцька ДЕД)</t>
  </si>
  <si>
    <t>за отрим. послуги трактора при розчищенні вулиць с.Кирдани, Дубовий Гай   ( Овруцька ДЕД)</t>
  </si>
  <si>
    <t>Дубенко О.С. за сніг  Шоломківський старостинський округ</t>
  </si>
  <si>
    <t>Гаєвський  С.В. за сніг Великохайчанський старостинський округ</t>
  </si>
  <si>
    <t>Дмитрук О.І. за сніг Великофоснянський старостинський округ</t>
  </si>
  <si>
    <t>Жигадло О.А. за сніг Зарічанський старостинський округ</t>
  </si>
  <si>
    <t>Бардашевич В.М. за сніг Покалівський та Хлуплянський старостинські округи</t>
  </si>
  <si>
    <t>Довбня М.С. за сніг Великочернігівський старостинський округ</t>
  </si>
  <si>
    <t>Вивіз смітття місто</t>
  </si>
  <si>
    <t>Вивіз сміття ОТГ</t>
  </si>
  <si>
    <t>Обслуговування вуличного освітлення ОТГ(заміна ламп, заміна тиаймеру)</t>
  </si>
  <si>
    <t>Перевезення води, вапна, грунту у центр. Парк та парк Пам"яті</t>
  </si>
  <si>
    <t>Розчищення вулиць, тротуарів від снігу по ОТГ</t>
  </si>
  <si>
    <t>Обрізання, зрізання аварійних дерев, дикорослих кущів ОТГ</t>
  </si>
  <si>
    <t>Зимове утримання доріг міста</t>
  </si>
  <si>
    <t>Прибирання території двірниками</t>
  </si>
  <si>
    <t>Навантаження, перевезення щебню, відсіву, планування грунту</t>
  </si>
  <si>
    <t>Поточний ремонт вул. освітлення с. В. Хайча</t>
  </si>
  <si>
    <t>Поточний ремонт вул. освітлення по вул. Енергетиків, Танкістів</t>
  </si>
  <si>
    <t>Підмітання вулиць щіткою</t>
  </si>
  <si>
    <t>Перевезення щебню у с. Лукішки</t>
  </si>
  <si>
    <t>Встановлення та демонтаж ялинки</t>
  </si>
  <si>
    <t>Монтаж дорожніх знаків, мінісцени, встановлення банера</t>
  </si>
  <si>
    <t>Поточний ремонт водовідвідних каналів К-2, К-2.1 та каналу б/н (до автодороги Овруч-Мозир)</t>
  </si>
  <si>
    <t>Поточний ремонт ливневої каналізації м. Овруч вул. Залізнична</t>
  </si>
  <si>
    <t>Поточний ремонт водопровідного каналу б/н вздовж автодороги Овруч-Мозир</t>
  </si>
  <si>
    <t>Поточний ремонт водовідвідних каналів : вздовж дороги по вул.Б.Хмельницького, Ващука, Зелена, Північна</t>
  </si>
  <si>
    <t>Поточний ремонт ливневої каналізації м. Овруч вул. Т.Шевченка, Г.Майдану, Б.Хмельницького, І.Франка, Відродження</t>
  </si>
  <si>
    <t>Поточний ремонт водовідвідних каналів : вздовж дороги по вул. Ващука</t>
  </si>
  <si>
    <t>Поточний ремонт ливневої каналізації  вул. Ю.Тютюника</t>
  </si>
  <si>
    <t>Поточний ремонт водовідвідного каналу  вждовж автодороги Овруч-Мозир</t>
  </si>
  <si>
    <t>Поточний ремонт ливневої каналізації від вул. Зеленої до пров. Житомирського та пров. Житомирський</t>
  </si>
  <si>
    <t>Поточний ремонт ливневої каналізації та водовідвідного каналу вздовж дороги по вул. Т.Шевченка 88, Ващука / Білоруська в м. Овруч</t>
  </si>
  <si>
    <t>Послуги по відлову собак та витрати на стерилізацію та вакцинацію тварин</t>
  </si>
  <si>
    <t>за послуги по поточному ремонту водогінної мережі с.Збраньки (виконавець Овруцьке МУВГ)</t>
  </si>
  <si>
    <t>за послуги по відкачуванні води при ремонті водогінної мережі с.Піщаниця (виконавець КП Водоканал)</t>
  </si>
  <si>
    <t>за послуги попоточному ремонті водогінної мережі с.Коренівка (виконавець ПП Вакулов)</t>
  </si>
  <si>
    <t>за послуги по ремонту ел.двигуна (виконавець Сингаївський М.П.)</t>
  </si>
  <si>
    <t>за послуги по поточному ремонту артсвердловини в.с.Невгоди  (виконавець Овруцьке МУВГ)</t>
  </si>
  <si>
    <t>за послуги по ремонту  водогінної мережі с.Коренівка (виконавець ПП"Вакулов М.К")</t>
  </si>
  <si>
    <t>за послуги попоточному ремонті водогінної мережу с.Дубовий Гай (виконавець ПП Вакулов.М.К)</t>
  </si>
  <si>
    <t>за послуги по поточному ремонту водог.мережі с.Стугівщина  (виконавець ПП"Вакулов М.К".)</t>
  </si>
  <si>
    <t>за послуги по поточному ремонту водог.мережі с.Поліське (виконавець ПП"Вакулов.М.К.")</t>
  </si>
  <si>
    <t>за послуги по поточному ремонту водог.мережі с.Хлупляни,с.Стугівщина(виконавець КП"Водоканал")</t>
  </si>
  <si>
    <t>за послуги по поточному ремонту водог.мережі с.Черепинки (виконавець ПП"Вакулов М.К.")</t>
  </si>
  <si>
    <t>за послуги по поточному ремонту водог.мережі с.Клинець,(виконавець  ПП"Вакулов М.К")</t>
  </si>
  <si>
    <t>за послуги екскаватора для проточ. Ремонту водопроводу в с.Клинець (виконаець КП Гарне місто)</t>
  </si>
  <si>
    <t>за послуги екскаватора для проточ. ремонту водопроводу в с.Стугівщина (виконаець КП Гарне місто)</t>
  </si>
  <si>
    <t>за отримані бланки договорів</t>
  </si>
  <si>
    <t>за отримані господарські товари (шланги, отводи,бочонки, вентиль,кран)</t>
  </si>
  <si>
    <t>податок за надра за 4 квартал 2017 року</t>
  </si>
  <si>
    <t xml:space="preserve">Поточний ремонт водопровідної мережі вул. Героїв Майдану,11, Т.Шевченка,Ю126, Базарна, Котляревського,17 Металістів,5, Б.Хмельницького,41 </t>
  </si>
  <si>
    <t>Поточний ремонт водопровідної мережі с.Хлупляни</t>
  </si>
  <si>
    <t>Поточний ремонт свердловини із заміною насосного обладнання ВНС №1, №2</t>
  </si>
  <si>
    <t>Обслуговування шахтних колодязів м.Овруч вул.Гетьмана Виговського,33а, Т.Шевченка,4,89, Західна,14а, Ручейна,23,5,5а, Озерна,19а, Танкістів,8а, Довженка,9а, Західна,14, Ручейна,23,5,5а, І.Богуна,70, І.Гонти, І.Сірка,10а, Прорізна,25а, Павла Ковжуна,5а</t>
  </si>
  <si>
    <t>Поточний ремонт водопровідної мережі м.Овруч вул. Енергетиків,4, І.Франка,16, Набережна,17, Котляревського,19, Металістів,5, Б.Хмельницького,1</t>
  </si>
  <si>
    <t>Поточний ремонт каналізаційного колектора м.Овруч вул. Металістів</t>
  </si>
  <si>
    <t>Поточний ремонт обладнання водопровідних мереж с.Черепин</t>
  </si>
  <si>
    <t>Поточний ремонт свердловини №16,18, ВНС №1</t>
  </si>
  <si>
    <t>Поточний ремонт водопровідної мережі м.Овруч : вул. Північна</t>
  </si>
  <si>
    <t>Поточний ремонт водопровідної мережі м.Овруч :вул. Кульчицького</t>
  </si>
  <si>
    <t>Обслуговування шахтних колодязів та бюветів м.Овруч: вул. Гетьмана Виговського33а, Павлав Ковжуна5а,Озерна19а, Танкістів 8а, Довженка 9а, Т.Шевченка,4,89, Західна,14, Ручейна, 23,5,5а, І.Богуна,70, І.Гонти, І.Сірка,10, Січевих Стрільців,2а, Прорізна,25а, Ващук,3а, Т.Шевченка,42б,24а, Стадіонний,4а, Героїв Майдану,25б, Танкістів,25, Набережна, 12б, Київська, 70б, Б.Хмельницького,34д</t>
  </si>
  <si>
    <t>Поточний ремонт водопровідних оглядових колодязів вул.Свободи 1,Росліка,16,Б.Хмельницького,5,Расковицького,10</t>
  </si>
  <si>
    <t>Обслуговування  колодязів  м.Овруч вул.Гетьмана Виговського ,33а</t>
  </si>
  <si>
    <t>Поточний ремонт водопровідних мереж в с. Поліське</t>
  </si>
  <si>
    <t>Поточний ремонт водопровідних мереж вул. Металістів 1, Князя Олега в м.Овруч</t>
  </si>
  <si>
    <t>Поточний ремонт каналізаційної мережі пров.Героїв Майдану 27 в м.Овруч</t>
  </si>
  <si>
    <t>Поточний ремонт каналізаційної мережі станція знезалізнення ВНС №2</t>
  </si>
  <si>
    <t>Поточний ремонт водопровідних та каналізаційних оглядових колодязів вул.Б.Хмельницького,5, Героїв Майдану 2,23, Т.Шевченка 102 в м.Овруч</t>
  </si>
  <si>
    <t>Поточний ремонт внутрішньобудинкових водопровідних мереж по вул. Г.Виговського б. 44</t>
  </si>
  <si>
    <t>виготовленн електроних підписів</t>
  </si>
  <si>
    <t>плата за державну реєстрацію</t>
  </si>
  <si>
    <t>заправка катриджа</t>
  </si>
  <si>
    <t>плата за ліцензію</t>
  </si>
  <si>
    <t>виготовлення статистичної довідки</t>
  </si>
  <si>
    <t>за послуги по зберіганню щебню (ПРАТ Товкачівський ГЗК)</t>
  </si>
  <si>
    <t xml:space="preserve">поточний ремонт провул.між вул.8 Березня та вул.Л.Толстого м.Овруч </t>
  </si>
  <si>
    <t>поточний ремонт а/ бетоного покриття вул. Київська , Гетьмана Виговського, Б.Хмельницького (Овруцька ДЕД)</t>
  </si>
  <si>
    <t>поточний ремонт а/ бетоного покриття прибудинкової території по вул. Т.Шевченка №76,78,80,82 (Овруцька ДЕД)</t>
  </si>
  <si>
    <t>поточний ремонт  вул.Покальчука  м.Овруч (ФОП Кушнерчук Н.І.)</t>
  </si>
  <si>
    <t>придбання відсіву - 3000т</t>
  </si>
  <si>
    <t>за отриманий щебінь фр. 25-60 - 500т</t>
  </si>
  <si>
    <t>за отриманий щебінь фр. 5-25 -3500т</t>
  </si>
  <si>
    <t xml:space="preserve">Всього оплачено видатків за 1 півріччя2018р. </t>
  </si>
  <si>
    <t>Капітальний ремонт інших об`єктів</t>
  </si>
  <si>
    <t>попередня оплата по капитал. ремонту вуличного освітлення в с.Заськи (ТОВ Райагропроменерго)</t>
  </si>
  <si>
    <t>за виконані роботи по капитал. ремонту вуличного освітлення в с.Заськи (ТОВ Райагропроменерго)</t>
  </si>
  <si>
    <t>придбано бензопили - 12шт. (ПП Гаращук Л.І.)</t>
  </si>
  <si>
    <t>придбано металеві ворота з аркою і фіртками на кладовище  (ПП Васьковський В.В.)</t>
  </si>
  <si>
    <t>придбано бензопили - 6шт., мотокоси -2шт. (ПП Гаращук Л.І.)</t>
  </si>
  <si>
    <t>придбано сміттєзбиральну машину  типу "ВЛІВ Медіум Б" на шасі МАЗ 5340 (ТОВ "Торговий дім")</t>
  </si>
  <si>
    <t>за авторський нагляд "Капитал. ремонту вуличного освітлення в с.Заськи" (ФОП Невмержицький М.І.)</t>
  </si>
  <si>
    <t>за тех.нагляд "Капитал. ремонту вуличного освітлення в с.Заськи" (ФОП Ничипоренком В.А.)</t>
  </si>
  <si>
    <t>за виготовлення проєктно - кошторисної документації "Капитальний ремонт вуличного освітлення в с.Папірня" ( ПП Титан)</t>
  </si>
  <si>
    <t>за виготовлення проєктно - кошторисної документації "Капитальний ремонт вуличного освітлення в с.Мамеч" ( ПП Титан)</t>
  </si>
  <si>
    <t>за виготовлення проєктно - кошторисної документації "Капитальний ремонт вуличного освітлення в с.Камінь" ( ПП Титан)</t>
  </si>
  <si>
    <t>за виготовлення проєктно - кошторисної документації "Капитальний ремонт вуличного освітлення в с.Довгиничі" ( ПП Титан)</t>
  </si>
  <si>
    <t>Будівництво обєктів житлово - комунального господарства 1217310 спец.фонд</t>
  </si>
  <si>
    <t>Реконструкція підземного водозабору м.Овруч ТзОВ "Інженербудпроект" ( буріння свердловини)</t>
  </si>
  <si>
    <t>Обладнання та матеріали</t>
  </si>
  <si>
    <t>Технічний нагляд</t>
  </si>
  <si>
    <t>Капітальні трансферти підприємствам (установам, організаціям)</t>
  </si>
  <si>
    <t xml:space="preserve">                                                 </t>
  </si>
  <si>
    <t>Всього видатків по відділу за 1 півріччя  2018року</t>
  </si>
  <si>
    <t>в тому числі загальний фонд відділ плюс комунальні</t>
  </si>
  <si>
    <t>по відділу загальний фонд</t>
  </si>
  <si>
    <t>в тому числі спеціальний  фонд відділ плюс комунальні</t>
  </si>
  <si>
    <t>по Комунальним підприємствам спеціальний фонд</t>
  </si>
  <si>
    <t xml:space="preserve"> в тому числі  Комунальні підприємства</t>
  </si>
  <si>
    <t>по Комунальним підприємствам загальний фонд</t>
  </si>
  <si>
    <t>по відділу спеціальний фонд</t>
  </si>
  <si>
    <t>Головний бухгалтер                                                                                                    Л.В.Гавриловська</t>
  </si>
  <si>
    <t>Т.в.о.начальника відділу                                                                                                  О.П.Редчиць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</si>
</sst>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4" xfId="0" applyFont="1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0" borderId="3" xfId="0" applyFont="1" applyBorder="1"/>
    <xf numFmtId="0" fontId="2" fillId="0" borderId="0" xfId="0" applyFont="1" applyAlignment="1">
      <alignment horizontal="center" wrapText="1"/>
    </xf>
    <xf numFmtId="0" fontId="0" fillId="0" borderId="1" xfId="0" applyFont="1" applyBorder="1"/>
    <xf numFmtId="0" fontId="0" fillId="0" borderId="2" xfId="0" applyBorder="1" applyAlignment="1">
      <alignment wrapText="1"/>
    </xf>
    <xf numFmtId="0" fontId="0" fillId="0" borderId="2" xfId="0" applyFont="1" applyBorder="1"/>
    <xf numFmtId="2" fontId="0" fillId="0" borderId="1" xfId="0" applyNumberFormat="1" applyBorder="1"/>
    <xf numFmtId="2" fontId="1" fillId="0" borderId="1" xfId="0" applyNumberFormat="1" applyFont="1" applyBorder="1"/>
    <xf numFmtId="2" fontId="2" fillId="0" borderId="1" xfId="0" applyNumberFormat="1" applyFont="1" applyBorder="1"/>
    <xf numFmtId="2" fontId="0" fillId="0" borderId="1" xfId="0" applyNumberFormat="1" applyFont="1" applyBorder="1"/>
    <xf numFmtId="2" fontId="0" fillId="0" borderId="2" xfId="0" applyNumberFormat="1" applyBorder="1"/>
    <xf numFmtId="0" fontId="2" fillId="0" borderId="3" xfId="0" applyFont="1" applyBorder="1"/>
    <xf numFmtId="2" fontId="2" fillId="0" borderId="3" xfId="0" applyNumberFormat="1" applyFont="1" applyBorder="1"/>
    <xf numFmtId="2" fontId="0" fillId="0" borderId="3" xfId="0" applyNumberFormat="1" applyFont="1" applyBorder="1"/>
    <xf numFmtId="2" fontId="1" fillId="0" borderId="3" xfId="0" applyNumberFormat="1" applyFont="1" applyBorder="1"/>
    <xf numFmtId="0" fontId="0" fillId="0" borderId="0" xfId="0" applyAlignment="1">
      <alignment wrapText="1"/>
    </xf>
    <xf numFmtId="2" fontId="1" fillId="0" borderId="2" xfId="0" applyNumberFormat="1" applyFont="1" applyBorder="1"/>
    <xf numFmtId="0" fontId="1" fillId="0" borderId="1" xfId="0" applyFont="1" applyBorder="1" applyAlignment="1"/>
    <xf numFmtId="0" fontId="1" fillId="0" borderId="1" xfId="0" applyNumberFormat="1" applyFont="1" applyBorder="1"/>
    <xf numFmtId="0" fontId="1" fillId="0" borderId="5" xfId="0" applyFont="1" applyBorder="1"/>
    <xf numFmtId="0" fontId="2" fillId="0" borderId="2" xfId="0" applyFont="1" applyBorder="1"/>
    <xf numFmtId="2" fontId="3" fillId="0" borderId="3" xfId="0" applyNumberFormat="1" applyFont="1" applyBorder="1"/>
    <xf numFmtId="2" fontId="0" fillId="0" borderId="2" xfId="0" applyNumberFormat="1" applyFont="1" applyBorder="1"/>
    <xf numFmtId="0" fontId="0" fillId="0" borderId="6" xfId="0" applyFont="1" applyBorder="1"/>
    <xf numFmtId="0" fontId="0" fillId="0" borderId="1" xfId="0" applyFill="1" applyBorder="1"/>
    <xf numFmtId="0" fontId="0" fillId="0" borderId="3" xfId="0" applyBorder="1" applyAlignment="1">
      <alignment wrapText="1"/>
    </xf>
    <xf numFmtId="0" fontId="0" fillId="0" borderId="6" xfId="0" applyBorder="1"/>
    <xf numFmtId="0" fontId="0" fillId="0" borderId="7" xfId="0" applyFont="1" applyBorder="1"/>
    <xf numFmtId="0" fontId="0" fillId="0" borderId="6" xfId="0" applyFont="1" applyFill="1" applyBorder="1"/>
    <xf numFmtId="0" fontId="0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0" fillId="0" borderId="1" xfId="0" applyFont="1" applyFill="1" applyBorder="1"/>
    <xf numFmtId="2" fontId="0" fillId="0" borderId="1" xfId="0" applyNumberFormat="1" applyFont="1" applyFill="1" applyBorder="1"/>
    <xf numFmtId="0" fontId="0" fillId="0" borderId="2" xfId="0" applyFont="1" applyBorder="1" applyAlignment="1">
      <alignment wrapText="1"/>
    </xf>
    <xf numFmtId="2" fontId="0" fillId="0" borderId="2" xfId="0" applyNumberFormat="1" applyBorder="1" applyAlignment="1">
      <alignment wrapText="1"/>
    </xf>
    <xf numFmtId="2" fontId="4" fillId="0" borderId="3" xfId="0" applyNumberFormat="1" applyFont="1" applyBorder="1"/>
    <xf numFmtId="2" fontId="4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1"/>
  <sheetViews>
    <sheetView tabSelected="1" topLeftCell="A283" workbookViewId="0">
      <selection activeCell="E300" sqref="E300"/>
    </sheetView>
  </sheetViews>
  <sheetFormatPr defaultRowHeight="12.75"/>
  <cols>
    <col min="1" max="1" width="29.28515625" customWidth="1"/>
    <col min="2" max="2" width="100.85546875" customWidth="1"/>
    <col min="3" max="3" width="21" customWidth="1"/>
    <col min="4" max="4" width="10.42578125" bestFit="1" customWidth="1"/>
  </cols>
  <sheetData>
    <row r="1" spans="1:9">
      <c r="B1" s="24" t="s">
        <v>5</v>
      </c>
    </row>
    <row r="2" spans="1:9">
      <c r="B2" s="48" t="s">
        <v>4</v>
      </c>
      <c r="C2" s="49"/>
    </row>
    <row r="3" spans="1:9">
      <c r="B3" s="48" t="s">
        <v>6</v>
      </c>
      <c r="C3" s="49"/>
    </row>
    <row r="4" spans="1:9" ht="31.5">
      <c r="B4" s="11" t="s">
        <v>80</v>
      </c>
      <c r="C4" s="24"/>
      <c r="D4" s="24"/>
      <c r="E4" s="24"/>
      <c r="F4" s="24"/>
      <c r="G4" s="24"/>
      <c r="H4" s="24"/>
      <c r="I4" s="24"/>
    </row>
    <row r="6" spans="1:9">
      <c r="A6" s="6" t="s">
        <v>0</v>
      </c>
      <c r="B6" s="6" t="s">
        <v>1</v>
      </c>
      <c r="C6" s="6" t="s">
        <v>2</v>
      </c>
    </row>
    <row r="7" spans="1:9" ht="15.75">
      <c r="A7" s="2" t="s">
        <v>7</v>
      </c>
      <c r="B7" s="2" t="s">
        <v>97</v>
      </c>
      <c r="C7" s="17">
        <f>C9+C10+C11+C21+C29</f>
        <v>312039.86</v>
      </c>
    </row>
    <row r="8" spans="1:9">
      <c r="A8" s="2"/>
      <c r="B8" s="2" t="s">
        <v>3</v>
      </c>
      <c r="C8" s="2"/>
    </row>
    <row r="9" spans="1:9">
      <c r="A9" s="26">
        <v>2111</v>
      </c>
      <c r="B9" s="1" t="s">
        <v>8</v>
      </c>
      <c r="C9" s="16">
        <v>226984.36</v>
      </c>
    </row>
    <row r="10" spans="1:9">
      <c r="A10" s="2">
        <v>2120</v>
      </c>
      <c r="B10" s="1" t="s">
        <v>9</v>
      </c>
      <c r="C10" s="16">
        <v>50412.69</v>
      </c>
    </row>
    <row r="11" spans="1:9">
      <c r="A11" s="2">
        <v>2210</v>
      </c>
      <c r="B11" s="2" t="s">
        <v>22</v>
      </c>
      <c r="C11" s="16">
        <f>SUM(C12:C20)</f>
        <v>19205.36</v>
      </c>
    </row>
    <row r="12" spans="1:9">
      <c r="A12" s="2"/>
      <c r="B12" s="1" t="s">
        <v>81</v>
      </c>
      <c r="C12" s="18">
        <v>2085</v>
      </c>
    </row>
    <row r="13" spans="1:9">
      <c r="A13" s="2"/>
      <c r="B13" s="3" t="s">
        <v>82</v>
      </c>
      <c r="C13" s="3">
        <v>1085</v>
      </c>
    </row>
    <row r="14" spans="1:9">
      <c r="A14" s="2"/>
      <c r="B14" s="1" t="s">
        <v>85</v>
      </c>
      <c r="C14" s="19">
        <v>639</v>
      </c>
    </row>
    <row r="15" spans="1:9">
      <c r="A15" s="2"/>
      <c r="B15" s="1" t="s">
        <v>86</v>
      </c>
      <c r="C15" s="33">
        <v>1934.5</v>
      </c>
    </row>
    <row r="16" spans="1:9">
      <c r="A16" s="2"/>
      <c r="B16" s="1" t="s">
        <v>87</v>
      </c>
      <c r="C16" s="33">
        <v>7295.36</v>
      </c>
    </row>
    <row r="17" spans="1:3">
      <c r="A17" s="2"/>
      <c r="B17" s="1" t="s">
        <v>81</v>
      </c>
      <c r="C17" s="18">
        <v>2085</v>
      </c>
    </row>
    <row r="18" spans="1:3">
      <c r="A18" s="2"/>
      <c r="B18" s="1" t="s">
        <v>83</v>
      </c>
      <c r="C18" s="19">
        <v>587</v>
      </c>
    </row>
    <row r="19" spans="1:3">
      <c r="A19" s="2"/>
      <c r="B19" s="1" t="s">
        <v>32</v>
      </c>
      <c r="C19" s="18">
        <v>2400</v>
      </c>
    </row>
    <row r="20" spans="1:3">
      <c r="A20" s="2"/>
      <c r="B20" s="1" t="s">
        <v>84</v>
      </c>
      <c r="C20" s="31">
        <v>1094.5</v>
      </c>
    </row>
    <row r="21" spans="1:3">
      <c r="A21" s="27">
        <v>2240</v>
      </c>
      <c r="B21" s="15" t="s">
        <v>23</v>
      </c>
      <c r="C21" s="25">
        <f>SUM(C22:C28)</f>
        <v>15317.45</v>
      </c>
    </row>
    <row r="22" spans="1:3">
      <c r="A22" s="27"/>
      <c r="B22" s="1" t="s">
        <v>88</v>
      </c>
      <c r="C22" s="12">
        <v>658</v>
      </c>
    </row>
    <row r="23" spans="1:3">
      <c r="A23" s="27"/>
      <c r="B23" s="1" t="s">
        <v>89</v>
      </c>
      <c r="C23" s="12">
        <v>900</v>
      </c>
    </row>
    <row r="24" spans="1:3">
      <c r="A24" s="27"/>
      <c r="B24" s="1" t="s">
        <v>90</v>
      </c>
      <c r="C24" s="33">
        <v>31.13</v>
      </c>
    </row>
    <row r="25" spans="1:3">
      <c r="A25" s="27"/>
      <c r="B25" s="1" t="s">
        <v>91</v>
      </c>
      <c r="C25" s="12">
        <v>6636.32</v>
      </c>
    </row>
    <row r="26" spans="1:3">
      <c r="A26" s="27"/>
      <c r="B26" s="1" t="s">
        <v>92</v>
      </c>
      <c r="C26" s="32">
        <v>946</v>
      </c>
    </row>
    <row r="27" spans="1:3">
      <c r="A27" s="27"/>
      <c r="B27" s="1" t="s">
        <v>93</v>
      </c>
      <c r="C27" s="18">
        <v>146</v>
      </c>
    </row>
    <row r="28" spans="1:3" ht="25.5">
      <c r="A28" s="2"/>
      <c r="B28" s="8" t="s">
        <v>33</v>
      </c>
      <c r="C28" s="18">
        <v>6000</v>
      </c>
    </row>
    <row r="29" spans="1:3">
      <c r="A29" s="6">
        <v>2250</v>
      </c>
      <c r="B29" s="34" t="s">
        <v>94</v>
      </c>
      <c r="C29" s="16">
        <f>SUM(C30)</f>
        <v>120</v>
      </c>
    </row>
    <row r="30" spans="1:3">
      <c r="A30" s="6"/>
      <c r="B30" s="34" t="s">
        <v>95</v>
      </c>
      <c r="C30" s="18">
        <v>120</v>
      </c>
    </row>
    <row r="31" spans="1:3" ht="15.75">
      <c r="A31" s="6" t="s">
        <v>10</v>
      </c>
      <c r="B31" s="4" t="s">
        <v>96</v>
      </c>
      <c r="C31" s="17">
        <f>C33+C34+C35+C36</f>
        <v>4039018.1</v>
      </c>
    </row>
    <row r="32" spans="1:3">
      <c r="A32" s="6"/>
      <c r="B32" s="2" t="s">
        <v>3</v>
      </c>
      <c r="C32" s="1"/>
    </row>
    <row r="33" spans="1:3">
      <c r="A33" s="6"/>
      <c r="B33" s="7" t="s">
        <v>24</v>
      </c>
      <c r="C33" s="16">
        <f>C37+C44+C45+C69+C108+C109</f>
        <v>1531850.92</v>
      </c>
    </row>
    <row r="34" spans="1:3">
      <c r="A34" s="6"/>
      <c r="B34" s="7" t="s">
        <v>11</v>
      </c>
      <c r="C34" s="2">
        <f>C113</f>
        <v>1961066.82</v>
      </c>
    </row>
    <row r="35" spans="1:3">
      <c r="A35" s="6"/>
      <c r="B35" s="7" t="s">
        <v>15</v>
      </c>
      <c r="C35" s="2">
        <f>C136</f>
        <v>483277.04000000004</v>
      </c>
    </row>
    <row r="36" spans="1:3">
      <c r="A36" s="6"/>
      <c r="B36" s="7" t="s">
        <v>16</v>
      </c>
      <c r="C36" s="16">
        <f>C147</f>
        <v>62823.32</v>
      </c>
    </row>
    <row r="37" spans="1:3">
      <c r="A37" s="26">
        <v>2111</v>
      </c>
      <c r="B37" s="1" t="s">
        <v>8</v>
      </c>
      <c r="C37" s="16">
        <f>SUM(C38:C43)</f>
        <v>36075</v>
      </c>
    </row>
    <row r="38" spans="1:3">
      <c r="A38" s="6"/>
      <c r="B38" s="36" t="s">
        <v>138</v>
      </c>
      <c r="C38" s="15">
        <v>12500</v>
      </c>
    </row>
    <row r="39" spans="1:3">
      <c r="A39" s="6"/>
      <c r="B39" s="36" t="s">
        <v>139</v>
      </c>
      <c r="C39" s="15">
        <v>1400</v>
      </c>
    </row>
    <row r="40" spans="1:3">
      <c r="A40" s="6"/>
      <c r="B40" s="36" t="s">
        <v>140</v>
      </c>
      <c r="C40" s="15">
        <v>2975</v>
      </c>
    </row>
    <row r="41" spans="1:3">
      <c r="A41" s="6"/>
      <c r="B41" s="36" t="s">
        <v>141</v>
      </c>
      <c r="C41" s="15">
        <v>10500</v>
      </c>
    </row>
    <row r="42" spans="1:3">
      <c r="A42" s="6"/>
      <c r="B42" s="36" t="s">
        <v>143</v>
      </c>
      <c r="C42" s="15">
        <v>1500</v>
      </c>
    </row>
    <row r="43" spans="1:3">
      <c r="A43" s="6"/>
      <c r="B43" s="36" t="s">
        <v>142</v>
      </c>
      <c r="C43" s="15">
        <v>7200</v>
      </c>
    </row>
    <row r="44" spans="1:3">
      <c r="A44" s="2">
        <v>2120</v>
      </c>
      <c r="B44" s="1" t="s">
        <v>9</v>
      </c>
      <c r="C44" s="16">
        <v>7936.5</v>
      </c>
    </row>
    <row r="45" spans="1:3" ht="15.75">
      <c r="A45" s="6">
        <v>2210</v>
      </c>
      <c r="B45" s="2" t="s">
        <v>22</v>
      </c>
      <c r="C45" s="17">
        <f>SUM(C46:C68)</f>
        <v>860909.03</v>
      </c>
    </row>
    <row r="46" spans="1:3">
      <c r="A46" s="6"/>
      <c r="B46" s="8" t="s">
        <v>98</v>
      </c>
      <c r="C46" s="35">
        <v>6232</v>
      </c>
    </row>
    <row r="47" spans="1:3">
      <c r="A47" s="6"/>
      <c r="B47" s="8" t="s">
        <v>99</v>
      </c>
      <c r="C47" s="35">
        <v>79678</v>
      </c>
    </row>
    <row r="48" spans="1:3">
      <c r="A48" s="6"/>
      <c r="B48" s="8" t="s">
        <v>100</v>
      </c>
      <c r="C48" s="35">
        <v>2343</v>
      </c>
    </row>
    <row r="49" spans="1:3">
      <c r="A49" s="6"/>
      <c r="B49" s="8" t="s">
        <v>101</v>
      </c>
      <c r="C49" s="35">
        <v>1455</v>
      </c>
    </row>
    <row r="50" spans="1:3">
      <c r="A50" s="6"/>
      <c r="B50" s="8" t="s">
        <v>102</v>
      </c>
      <c r="C50" s="35">
        <v>4450</v>
      </c>
    </row>
    <row r="51" spans="1:3">
      <c r="A51" s="6"/>
      <c r="B51" s="8" t="s">
        <v>103</v>
      </c>
      <c r="C51" s="35">
        <v>8991</v>
      </c>
    </row>
    <row r="52" spans="1:3">
      <c r="A52" s="6"/>
      <c r="B52" s="8" t="s">
        <v>104</v>
      </c>
      <c r="C52" s="35">
        <v>49341</v>
      </c>
    </row>
    <row r="53" spans="1:3">
      <c r="A53" s="6"/>
      <c r="B53" s="8" t="s">
        <v>105</v>
      </c>
      <c r="C53" s="35">
        <v>62320</v>
      </c>
    </row>
    <row r="54" spans="1:3">
      <c r="A54" s="6"/>
      <c r="B54" s="1" t="s">
        <v>106</v>
      </c>
      <c r="C54" s="35">
        <v>28642.03</v>
      </c>
    </row>
    <row r="55" spans="1:3">
      <c r="A55" s="6"/>
      <c r="B55" s="3" t="s">
        <v>107</v>
      </c>
      <c r="C55" s="1">
        <v>76000</v>
      </c>
    </row>
    <row r="56" spans="1:3">
      <c r="A56" s="6"/>
      <c r="B56" s="8" t="s">
        <v>108</v>
      </c>
      <c r="C56" s="15">
        <v>7561</v>
      </c>
    </row>
    <row r="57" spans="1:3">
      <c r="A57" s="6"/>
      <c r="B57" s="8" t="s">
        <v>109</v>
      </c>
      <c r="C57" s="15">
        <v>50160</v>
      </c>
    </row>
    <row r="58" spans="1:3">
      <c r="A58" s="6"/>
      <c r="B58" s="8" t="s">
        <v>110</v>
      </c>
      <c r="C58" s="15">
        <v>170</v>
      </c>
    </row>
    <row r="59" spans="1:3">
      <c r="A59" s="6"/>
      <c r="B59" s="8" t="s">
        <v>111</v>
      </c>
      <c r="C59" s="15">
        <v>5418</v>
      </c>
    </row>
    <row r="60" spans="1:3">
      <c r="A60" s="6"/>
      <c r="B60" s="8" t="s">
        <v>112</v>
      </c>
      <c r="C60" s="15">
        <v>23900</v>
      </c>
    </row>
    <row r="61" spans="1:3">
      <c r="A61" s="6"/>
      <c r="B61" s="8" t="s">
        <v>44</v>
      </c>
      <c r="C61" s="15">
        <v>3150</v>
      </c>
    </row>
    <row r="62" spans="1:3">
      <c r="A62" s="6"/>
      <c r="B62" s="8" t="s">
        <v>45</v>
      </c>
      <c r="C62" s="15">
        <v>1010</v>
      </c>
    </row>
    <row r="63" spans="1:3">
      <c r="A63" s="6"/>
      <c r="B63" s="8" t="s">
        <v>113</v>
      </c>
      <c r="C63" s="15">
        <v>4678</v>
      </c>
    </row>
    <row r="64" spans="1:3">
      <c r="A64" s="6"/>
      <c r="B64" s="8" t="s">
        <v>114</v>
      </c>
      <c r="C64" s="15">
        <v>196650</v>
      </c>
    </row>
    <row r="65" spans="1:3">
      <c r="A65" s="6"/>
      <c r="B65" s="8" t="s">
        <v>115</v>
      </c>
      <c r="C65" s="15">
        <v>18200</v>
      </c>
    </row>
    <row r="66" spans="1:3" ht="25.5">
      <c r="A66" s="6"/>
      <c r="B66" s="8" t="s">
        <v>116</v>
      </c>
      <c r="C66" s="15">
        <v>173560</v>
      </c>
    </row>
    <row r="67" spans="1:3">
      <c r="A67" s="6"/>
      <c r="B67" s="8" t="s">
        <v>117</v>
      </c>
      <c r="C67" s="15">
        <v>46400</v>
      </c>
    </row>
    <row r="68" spans="1:3">
      <c r="A68" s="6"/>
      <c r="B68" s="8" t="s">
        <v>118</v>
      </c>
      <c r="C68" s="15">
        <v>10600</v>
      </c>
    </row>
    <row r="69" spans="1:3" ht="15.75">
      <c r="A69" s="6">
        <v>2240</v>
      </c>
      <c r="B69" s="2" t="s">
        <v>23</v>
      </c>
      <c r="C69" s="17">
        <f>SUM(C70:C107)</f>
        <v>504240.99000000005</v>
      </c>
    </row>
    <row r="70" spans="1:3">
      <c r="A70" s="6"/>
      <c r="B70" s="8" t="s">
        <v>119</v>
      </c>
      <c r="C70" s="18">
        <v>40707</v>
      </c>
    </row>
    <row r="71" spans="1:3">
      <c r="A71" s="6"/>
      <c r="B71" s="8" t="s">
        <v>120</v>
      </c>
      <c r="C71" s="18">
        <v>3557</v>
      </c>
    </row>
    <row r="72" spans="1:3">
      <c r="A72" s="6"/>
      <c r="B72" s="1" t="s">
        <v>121</v>
      </c>
      <c r="C72" s="18">
        <v>5600.61</v>
      </c>
    </row>
    <row r="73" spans="1:3">
      <c r="A73" s="6"/>
      <c r="B73" s="1" t="s">
        <v>122</v>
      </c>
      <c r="C73" s="35">
        <v>17900</v>
      </c>
    </row>
    <row r="74" spans="1:3">
      <c r="A74" s="6"/>
      <c r="B74" s="3" t="s">
        <v>123</v>
      </c>
      <c r="C74" s="1">
        <v>9987</v>
      </c>
    </row>
    <row r="75" spans="1:3">
      <c r="A75" s="6"/>
      <c r="B75" s="13" t="s">
        <v>124</v>
      </c>
      <c r="C75" s="1">
        <v>7646.4</v>
      </c>
    </row>
    <row r="76" spans="1:3">
      <c r="A76" s="6"/>
      <c r="B76" s="3" t="s">
        <v>123</v>
      </c>
      <c r="C76" s="1">
        <v>23305</v>
      </c>
    </row>
    <row r="77" spans="1:3">
      <c r="A77" s="6"/>
      <c r="B77" s="8" t="s">
        <v>125</v>
      </c>
      <c r="C77" s="15">
        <v>2800</v>
      </c>
    </row>
    <row r="78" spans="1:3">
      <c r="A78" s="6"/>
      <c r="B78" s="8" t="s">
        <v>126</v>
      </c>
      <c r="C78" s="15">
        <v>1687.41</v>
      </c>
    </row>
    <row r="79" spans="1:3">
      <c r="A79" s="6"/>
      <c r="B79" s="1" t="s">
        <v>127</v>
      </c>
      <c r="C79" s="15">
        <v>1738.94</v>
      </c>
    </row>
    <row r="80" spans="1:3">
      <c r="A80" s="6"/>
      <c r="B80" s="8" t="s">
        <v>35</v>
      </c>
      <c r="C80" s="15">
        <v>15849.94</v>
      </c>
    </row>
    <row r="81" spans="1:3">
      <c r="A81" s="6"/>
      <c r="B81" s="8" t="s">
        <v>37</v>
      </c>
      <c r="C81" s="15">
        <v>2009.87</v>
      </c>
    </row>
    <row r="82" spans="1:3">
      <c r="A82" s="6"/>
      <c r="B82" s="8" t="s">
        <v>38</v>
      </c>
      <c r="C82" s="15">
        <v>7741.47</v>
      </c>
    </row>
    <row r="83" spans="1:3">
      <c r="A83" s="6"/>
      <c r="B83" s="8" t="s">
        <v>38</v>
      </c>
      <c r="C83" s="15">
        <v>10362.26</v>
      </c>
    </row>
    <row r="84" spans="1:3">
      <c r="A84" s="6"/>
      <c r="B84" s="8" t="s">
        <v>39</v>
      </c>
      <c r="C84" s="15">
        <v>7221.95</v>
      </c>
    </row>
    <row r="85" spans="1:3">
      <c r="A85" s="6"/>
      <c r="B85" s="8" t="s">
        <v>39</v>
      </c>
      <c r="C85" s="15">
        <v>7551.05</v>
      </c>
    </row>
    <row r="86" spans="1:3">
      <c r="A86" s="6"/>
      <c r="B86" s="8" t="s">
        <v>40</v>
      </c>
      <c r="C86" s="15">
        <v>21815.360000000001</v>
      </c>
    </row>
    <row r="87" spans="1:3">
      <c r="A87" s="6"/>
      <c r="B87" s="8" t="s">
        <v>41</v>
      </c>
      <c r="C87" s="15">
        <v>13918.17</v>
      </c>
    </row>
    <row r="88" spans="1:3">
      <c r="A88" s="6"/>
      <c r="B88" s="8" t="s">
        <v>41</v>
      </c>
      <c r="C88" s="15">
        <v>22307.8</v>
      </c>
    </row>
    <row r="89" spans="1:3">
      <c r="A89" s="6"/>
      <c r="B89" s="8" t="s">
        <v>42</v>
      </c>
      <c r="C89" s="15">
        <v>56400</v>
      </c>
    </row>
    <row r="90" spans="1:3">
      <c r="A90" s="6"/>
      <c r="B90" s="8" t="s">
        <v>42</v>
      </c>
      <c r="C90" s="15">
        <v>48000</v>
      </c>
    </row>
    <row r="91" spans="1:3">
      <c r="A91" s="6"/>
      <c r="B91" s="8" t="s">
        <v>42</v>
      </c>
      <c r="C91" s="15">
        <v>16800</v>
      </c>
    </row>
    <row r="92" spans="1:3">
      <c r="A92" s="6"/>
      <c r="B92" s="8" t="s">
        <v>42</v>
      </c>
      <c r="C92" s="15">
        <v>28800</v>
      </c>
    </row>
    <row r="93" spans="1:3">
      <c r="A93" s="6"/>
      <c r="B93" s="8" t="s">
        <v>43</v>
      </c>
      <c r="C93" s="15">
        <v>1022.4</v>
      </c>
    </row>
    <row r="94" spans="1:3">
      <c r="A94" s="6"/>
      <c r="B94" s="8" t="s">
        <v>43</v>
      </c>
      <c r="C94" s="15">
        <v>576</v>
      </c>
    </row>
    <row r="95" spans="1:3">
      <c r="A95" s="6"/>
      <c r="B95" s="8" t="s">
        <v>43</v>
      </c>
      <c r="C95" s="15">
        <v>1442.88</v>
      </c>
    </row>
    <row r="96" spans="1:3">
      <c r="A96" s="6"/>
      <c r="B96" s="8" t="s">
        <v>43</v>
      </c>
      <c r="C96" s="15">
        <v>1085.76</v>
      </c>
    </row>
    <row r="97" spans="1:3">
      <c r="A97" s="6"/>
      <c r="B97" s="1" t="s">
        <v>36</v>
      </c>
      <c r="C97" s="15">
        <v>1338.95</v>
      </c>
    </row>
    <row r="98" spans="1:3">
      <c r="A98" s="6"/>
      <c r="B98" s="1" t="s">
        <v>128</v>
      </c>
      <c r="C98" s="15">
        <v>66135.44</v>
      </c>
    </row>
    <row r="99" spans="1:3">
      <c r="A99" s="6"/>
      <c r="B99" s="1" t="s">
        <v>129</v>
      </c>
      <c r="C99" s="15">
        <v>2400</v>
      </c>
    </row>
    <row r="100" spans="1:3">
      <c r="A100" s="6"/>
      <c r="B100" s="1" t="s">
        <v>130</v>
      </c>
      <c r="C100" s="15">
        <v>4571</v>
      </c>
    </row>
    <row r="101" spans="1:3">
      <c r="A101" s="6"/>
      <c r="B101" s="1" t="s">
        <v>131</v>
      </c>
      <c r="C101" s="15">
        <v>12574.05</v>
      </c>
    </row>
    <row r="102" spans="1:3">
      <c r="A102" s="6"/>
      <c r="B102" s="1" t="s">
        <v>132</v>
      </c>
      <c r="C102" s="15">
        <v>2200</v>
      </c>
    </row>
    <row r="103" spans="1:3" ht="25.5">
      <c r="A103" s="6"/>
      <c r="B103" s="8" t="s">
        <v>133</v>
      </c>
      <c r="C103" s="15">
        <v>14700</v>
      </c>
    </row>
    <row r="104" spans="1:3">
      <c r="A104" s="6"/>
      <c r="B104" s="1" t="s">
        <v>134</v>
      </c>
      <c r="C104" s="15">
        <v>9366.83</v>
      </c>
    </row>
    <row r="105" spans="1:3">
      <c r="A105" s="6"/>
      <c r="B105" s="1" t="s">
        <v>135</v>
      </c>
      <c r="C105" s="15">
        <v>9600</v>
      </c>
    </row>
    <row r="106" spans="1:3">
      <c r="A106" s="6"/>
      <c r="B106" s="1" t="s">
        <v>136</v>
      </c>
      <c r="C106" s="15">
        <v>1723.2</v>
      </c>
    </row>
    <row r="107" spans="1:3">
      <c r="A107" s="6"/>
      <c r="B107" s="1" t="s">
        <v>137</v>
      </c>
      <c r="C107" s="15">
        <v>1797.25</v>
      </c>
    </row>
    <row r="108" spans="1:3">
      <c r="A108" s="6">
        <v>2273</v>
      </c>
      <c r="B108" s="1" t="s">
        <v>25</v>
      </c>
      <c r="C108" s="16">
        <v>112069.01</v>
      </c>
    </row>
    <row r="109" spans="1:3">
      <c r="A109" s="6">
        <v>2800</v>
      </c>
      <c r="B109" s="1" t="s">
        <v>27</v>
      </c>
      <c r="C109" s="16">
        <f>C110+C111</f>
        <v>10620.39</v>
      </c>
    </row>
    <row r="110" spans="1:3">
      <c r="A110" s="6"/>
      <c r="B110" s="1" t="s">
        <v>34</v>
      </c>
      <c r="C110" s="15">
        <v>10150.14</v>
      </c>
    </row>
    <row r="111" spans="1:3">
      <c r="A111" s="6"/>
      <c r="B111" s="1" t="s">
        <v>46</v>
      </c>
      <c r="C111" s="12">
        <v>470.25</v>
      </c>
    </row>
    <row r="112" spans="1:3" ht="15.75">
      <c r="A112" s="6">
        <v>2610</v>
      </c>
      <c r="B112" s="2" t="s">
        <v>26</v>
      </c>
      <c r="C112" s="17">
        <f>C113+C136+C147</f>
        <v>2507167.1800000002</v>
      </c>
    </row>
    <row r="113" spans="1:3" ht="15.75">
      <c r="A113" s="6"/>
      <c r="B113" s="6" t="s">
        <v>11</v>
      </c>
      <c r="C113" s="29">
        <f>SUM(C114:C135)</f>
        <v>1961066.82</v>
      </c>
    </row>
    <row r="114" spans="1:3">
      <c r="A114" s="6"/>
      <c r="B114" s="12" t="s">
        <v>12</v>
      </c>
      <c r="C114" s="32">
        <v>269479.09000000003</v>
      </c>
    </row>
    <row r="115" spans="1:3">
      <c r="A115" s="6"/>
      <c r="B115" s="12" t="s">
        <v>144</v>
      </c>
      <c r="C115" s="32">
        <v>464326.32</v>
      </c>
    </row>
    <row r="116" spans="1:3">
      <c r="A116" s="6"/>
      <c r="B116" s="12" t="s">
        <v>145</v>
      </c>
      <c r="C116" s="32">
        <v>2872.68</v>
      </c>
    </row>
    <row r="117" spans="1:3">
      <c r="A117" s="6"/>
      <c r="B117" s="12" t="s">
        <v>146</v>
      </c>
      <c r="C117" s="32">
        <v>6989.12</v>
      </c>
    </row>
    <row r="118" spans="1:3">
      <c r="A118" s="6"/>
      <c r="B118" s="12" t="s">
        <v>147</v>
      </c>
      <c r="C118" s="14">
        <v>1808.27</v>
      </c>
    </row>
    <row r="119" spans="1:3">
      <c r="A119" s="6"/>
      <c r="B119" s="12" t="s">
        <v>48</v>
      </c>
      <c r="C119" s="32">
        <v>99112.37</v>
      </c>
    </row>
    <row r="120" spans="1:3">
      <c r="A120" s="6"/>
      <c r="B120" s="12" t="s">
        <v>148</v>
      </c>
      <c r="C120" s="40">
        <v>28765.21</v>
      </c>
    </row>
    <row r="121" spans="1:3">
      <c r="A121" s="6"/>
      <c r="B121" s="12" t="s">
        <v>13</v>
      </c>
      <c r="C121" s="40">
        <v>291432.73</v>
      </c>
    </row>
    <row r="122" spans="1:3">
      <c r="A122" s="6"/>
      <c r="B122" s="12" t="s">
        <v>149</v>
      </c>
      <c r="C122" s="40">
        <v>14808.11</v>
      </c>
    </row>
    <row r="123" spans="1:3">
      <c r="A123" s="6"/>
      <c r="B123" s="12" t="s">
        <v>14</v>
      </c>
      <c r="C123" s="40">
        <v>148458.51</v>
      </c>
    </row>
    <row r="124" spans="1:3">
      <c r="A124" s="6"/>
      <c r="B124" s="12" t="s">
        <v>150</v>
      </c>
      <c r="C124" s="37">
        <v>144361.95000000001</v>
      </c>
    </row>
    <row r="125" spans="1:3">
      <c r="A125" s="6"/>
      <c r="B125" s="12" t="s">
        <v>49</v>
      </c>
      <c r="C125" s="40">
        <v>956.21</v>
      </c>
    </row>
    <row r="126" spans="1:3">
      <c r="A126" s="6"/>
      <c r="B126" s="12" t="s">
        <v>151</v>
      </c>
      <c r="C126" s="40">
        <v>310544.28999999998</v>
      </c>
    </row>
    <row r="127" spans="1:3">
      <c r="A127" s="6"/>
      <c r="B127" s="12" t="s">
        <v>47</v>
      </c>
      <c r="C127" s="40">
        <v>3549.85</v>
      </c>
    </row>
    <row r="128" spans="1:3">
      <c r="A128" s="6"/>
      <c r="B128" s="12" t="s">
        <v>152</v>
      </c>
      <c r="C128" s="40">
        <v>23670.97</v>
      </c>
    </row>
    <row r="129" spans="1:3">
      <c r="A129" s="6"/>
      <c r="B129" s="12" t="s">
        <v>153</v>
      </c>
      <c r="C129" s="40">
        <v>40334.089999999997</v>
      </c>
    </row>
    <row r="130" spans="1:3">
      <c r="A130" s="6"/>
      <c r="B130" s="12" t="s">
        <v>154</v>
      </c>
      <c r="C130" s="40">
        <v>32228.65</v>
      </c>
    </row>
    <row r="131" spans="1:3">
      <c r="A131" s="6"/>
      <c r="B131" s="12" t="s">
        <v>155</v>
      </c>
      <c r="C131" s="40">
        <v>29792.36</v>
      </c>
    </row>
    <row r="132" spans="1:3">
      <c r="A132" s="6"/>
      <c r="B132" s="12" t="s">
        <v>50</v>
      </c>
      <c r="C132" s="41">
        <v>29106</v>
      </c>
    </row>
    <row r="133" spans="1:3">
      <c r="A133" s="6"/>
      <c r="B133" s="12" t="s">
        <v>156</v>
      </c>
      <c r="C133" s="40">
        <v>309.94</v>
      </c>
    </row>
    <row r="134" spans="1:3">
      <c r="A134" s="6"/>
      <c r="B134" s="14" t="s">
        <v>157</v>
      </c>
      <c r="C134" s="40">
        <v>15988.92</v>
      </c>
    </row>
    <row r="135" spans="1:3">
      <c r="A135" s="6"/>
      <c r="B135" s="12" t="s">
        <v>158</v>
      </c>
      <c r="C135" s="32">
        <v>2171.1799999999998</v>
      </c>
    </row>
    <row r="136" spans="1:3">
      <c r="A136" s="12"/>
      <c r="B136" s="4" t="s">
        <v>15</v>
      </c>
      <c r="C136" s="23">
        <f>SUM(C137:C146)</f>
        <v>483277.04000000004</v>
      </c>
    </row>
    <row r="137" spans="1:3" ht="14.25" customHeight="1">
      <c r="A137" s="10"/>
      <c r="B137" s="38" t="s">
        <v>159</v>
      </c>
      <c r="C137" s="39">
        <v>60000</v>
      </c>
    </row>
    <row r="138" spans="1:3">
      <c r="A138" s="10"/>
      <c r="B138" s="12" t="s">
        <v>160</v>
      </c>
      <c r="C138" s="18">
        <v>8049.02</v>
      </c>
    </row>
    <row r="139" spans="1:3">
      <c r="A139" s="10"/>
      <c r="B139" s="14" t="s">
        <v>163</v>
      </c>
      <c r="C139" s="22">
        <v>7905.02</v>
      </c>
    </row>
    <row r="140" spans="1:3">
      <c r="A140" s="10"/>
      <c r="B140" s="14" t="s">
        <v>162</v>
      </c>
      <c r="C140" s="22">
        <v>6845.54</v>
      </c>
    </row>
    <row r="141" spans="1:3">
      <c r="A141" s="10"/>
      <c r="B141" s="14" t="s">
        <v>161</v>
      </c>
      <c r="C141" s="22">
        <v>67245.62</v>
      </c>
    </row>
    <row r="142" spans="1:3">
      <c r="A142" s="10"/>
      <c r="B142" s="14" t="s">
        <v>164</v>
      </c>
      <c r="C142" s="22">
        <v>8584.5</v>
      </c>
    </row>
    <row r="143" spans="1:3">
      <c r="A143" s="10"/>
      <c r="B143" s="14" t="s">
        <v>165</v>
      </c>
      <c r="C143" s="10">
        <v>34966.79</v>
      </c>
    </row>
    <row r="144" spans="1:3">
      <c r="A144" s="10"/>
      <c r="B144" s="38" t="s">
        <v>166</v>
      </c>
      <c r="C144" s="10">
        <v>130642.79</v>
      </c>
    </row>
    <row r="145" spans="1:3">
      <c r="A145" s="10"/>
      <c r="B145" s="14" t="s">
        <v>167</v>
      </c>
      <c r="C145" s="10">
        <v>157195.93</v>
      </c>
    </row>
    <row r="146" spans="1:3" ht="25.5">
      <c r="A146" s="10"/>
      <c r="B146" s="42" t="s">
        <v>168</v>
      </c>
      <c r="C146" s="10">
        <v>1841.83</v>
      </c>
    </row>
    <row r="147" spans="1:3">
      <c r="A147" s="6"/>
      <c r="B147" s="2" t="s">
        <v>16</v>
      </c>
      <c r="C147" s="16">
        <f>SUM(C148:C149)</f>
        <v>62823.32</v>
      </c>
    </row>
    <row r="148" spans="1:3">
      <c r="A148" s="6"/>
      <c r="B148" s="12" t="s">
        <v>17</v>
      </c>
      <c r="C148" s="12">
        <v>59114.52</v>
      </c>
    </row>
    <row r="149" spans="1:3">
      <c r="A149" s="6"/>
      <c r="B149" s="12" t="s">
        <v>169</v>
      </c>
      <c r="C149" s="12">
        <v>3708.8</v>
      </c>
    </row>
    <row r="150" spans="1:3" ht="15.75">
      <c r="A150" s="2" t="s">
        <v>18</v>
      </c>
      <c r="B150" s="4" t="s">
        <v>96</v>
      </c>
      <c r="C150" s="21">
        <f>C152+C153+C154+C155</f>
        <v>695763.83000000007</v>
      </c>
    </row>
    <row r="151" spans="1:3">
      <c r="A151" s="2"/>
      <c r="B151" s="2" t="s">
        <v>3</v>
      </c>
      <c r="C151" s="22"/>
    </row>
    <row r="152" spans="1:3">
      <c r="A152" s="2"/>
      <c r="B152" s="7" t="s">
        <v>24</v>
      </c>
      <c r="C152" s="16">
        <f>C156+C159+C182+C183</f>
        <v>223893.82</v>
      </c>
    </row>
    <row r="153" spans="1:3">
      <c r="A153" s="6"/>
      <c r="B153" s="7" t="s">
        <v>21</v>
      </c>
      <c r="C153" s="16">
        <f>C213</f>
        <v>100391.69</v>
      </c>
    </row>
    <row r="154" spans="1:3">
      <c r="A154" s="6"/>
      <c r="B154" s="2" t="s">
        <v>59</v>
      </c>
      <c r="C154" s="16">
        <f>C209</f>
        <v>19295.39</v>
      </c>
    </row>
    <row r="155" spans="1:3">
      <c r="A155" s="6"/>
      <c r="B155" s="7" t="s">
        <v>15</v>
      </c>
      <c r="C155" s="16">
        <f>C186</f>
        <v>352182.93</v>
      </c>
    </row>
    <row r="156" spans="1:3">
      <c r="A156" s="6">
        <v>2210</v>
      </c>
      <c r="B156" s="2" t="s">
        <v>22</v>
      </c>
      <c r="C156" s="16">
        <f>SUM(C157:C158)</f>
        <v>3685.5</v>
      </c>
    </row>
    <row r="157" spans="1:3">
      <c r="A157" s="6"/>
      <c r="B157" s="36" t="s">
        <v>184</v>
      </c>
      <c r="C157" s="18">
        <v>2160</v>
      </c>
    </row>
    <row r="158" spans="1:3">
      <c r="A158" s="6"/>
      <c r="B158" s="36" t="s">
        <v>185</v>
      </c>
      <c r="C158" s="18">
        <v>1525.5</v>
      </c>
    </row>
    <row r="159" spans="1:3" ht="15.75">
      <c r="A159" s="6">
        <v>2240</v>
      </c>
      <c r="B159" s="2" t="s">
        <v>23</v>
      </c>
      <c r="C159" s="17">
        <f>SUM(C160:C181)</f>
        <v>94993.15</v>
      </c>
    </row>
    <row r="160" spans="1:3">
      <c r="A160" s="6"/>
      <c r="B160" s="13" t="s">
        <v>170</v>
      </c>
      <c r="C160" s="22">
        <v>5649</v>
      </c>
    </row>
    <row r="161" spans="1:3">
      <c r="A161" s="6"/>
      <c r="B161" s="1" t="s">
        <v>121</v>
      </c>
      <c r="C161" s="22">
        <v>3333.69</v>
      </c>
    </row>
    <row r="162" spans="1:3">
      <c r="A162" s="6"/>
      <c r="B162" s="13" t="s">
        <v>171</v>
      </c>
      <c r="C162" s="22">
        <v>438.65</v>
      </c>
    </row>
    <row r="163" spans="1:3">
      <c r="A163" s="6"/>
      <c r="B163" s="13" t="s">
        <v>172</v>
      </c>
      <c r="C163" s="22">
        <v>4399</v>
      </c>
    </row>
    <row r="164" spans="1:3">
      <c r="A164" s="6"/>
      <c r="B164" s="3" t="s">
        <v>173</v>
      </c>
      <c r="C164" s="22">
        <v>5870</v>
      </c>
    </row>
    <row r="165" spans="1:3">
      <c r="A165" s="6"/>
      <c r="B165" s="13" t="s">
        <v>174</v>
      </c>
      <c r="C165" s="22">
        <v>4505</v>
      </c>
    </row>
    <row r="166" spans="1:3">
      <c r="A166" s="6"/>
      <c r="B166" s="43" t="s">
        <v>175</v>
      </c>
      <c r="C166" s="22">
        <v>6667</v>
      </c>
    </row>
    <row r="167" spans="1:3">
      <c r="A167" s="6"/>
      <c r="B167" s="43" t="s">
        <v>176</v>
      </c>
      <c r="C167" s="22">
        <v>923</v>
      </c>
    </row>
    <row r="168" spans="1:3">
      <c r="A168" s="6"/>
      <c r="B168" s="19" t="s">
        <v>177</v>
      </c>
      <c r="C168" s="22">
        <v>5253</v>
      </c>
    </row>
    <row r="169" spans="1:3">
      <c r="A169" s="6"/>
      <c r="B169" s="19" t="s">
        <v>29</v>
      </c>
      <c r="C169" s="22">
        <v>2207</v>
      </c>
    </row>
    <row r="170" spans="1:3">
      <c r="A170" s="6"/>
      <c r="B170" s="19" t="s">
        <v>177</v>
      </c>
      <c r="C170" s="22">
        <v>3266</v>
      </c>
    </row>
    <row r="171" spans="1:3">
      <c r="A171" s="6"/>
      <c r="B171" s="19" t="s">
        <v>178</v>
      </c>
      <c r="C171" s="22">
        <v>3856</v>
      </c>
    </row>
    <row r="172" spans="1:3">
      <c r="A172" s="6"/>
      <c r="B172" s="19" t="s">
        <v>30</v>
      </c>
      <c r="C172" s="22">
        <v>5725</v>
      </c>
    </row>
    <row r="173" spans="1:3">
      <c r="A173" s="6"/>
      <c r="B173" s="19" t="s">
        <v>179</v>
      </c>
      <c r="C173" s="22">
        <v>3260.53</v>
      </c>
    </row>
    <row r="174" spans="1:3">
      <c r="A174" s="6"/>
      <c r="B174" s="19" t="s">
        <v>180</v>
      </c>
      <c r="C174" s="22">
        <v>8722</v>
      </c>
    </row>
    <row r="175" spans="1:3">
      <c r="A175" s="6"/>
      <c r="B175" s="19" t="s">
        <v>29</v>
      </c>
      <c r="C175" s="22">
        <v>5389</v>
      </c>
    </row>
    <row r="176" spans="1:3" ht="14.25" customHeight="1">
      <c r="A176" s="6"/>
      <c r="B176" s="19" t="s">
        <v>52</v>
      </c>
      <c r="C176" s="22">
        <v>4894</v>
      </c>
    </row>
    <row r="177" spans="1:3" ht="12.75" customHeight="1">
      <c r="A177" s="28"/>
      <c r="B177" s="19" t="s">
        <v>30</v>
      </c>
      <c r="C177" s="22">
        <v>2569</v>
      </c>
    </row>
    <row r="178" spans="1:3" ht="12.75" customHeight="1">
      <c r="A178" s="28"/>
      <c r="B178" s="19" t="s">
        <v>51</v>
      </c>
      <c r="C178" s="22">
        <v>8248</v>
      </c>
    </row>
    <row r="179" spans="1:3" ht="12.75" customHeight="1">
      <c r="A179" s="28"/>
      <c r="B179" s="19" t="s">
        <v>181</v>
      </c>
      <c r="C179" s="22">
        <v>4499</v>
      </c>
    </row>
    <row r="180" spans="1:3" ht="12.75" customHeight="1">
      <c r="A180" s="28"/>
      <c r="B180" s="19" t="s">
        <v>182</v>
      </c>
      <c r="C180" s="22">
        <v>2836.95</v>
      </c>
    </row>
    <row r="181" spans="1:3" ht="12.75" customHeight="1">
      <c r="A181" s="28"/>
      <c r="B181" s="19" t="s">
        <v>183</v>
      </c>
      <c r="C181" s="22">
        <v>2482.33</v>
      </c>
    </row>
    <row r="182" spans="1:3">
      <c r="A182" s="6">
        <v>2273</v>
      </c>
      <c r="B182" s="1" t="s">
        <v>25</v>
      </c>
      <c r="C182" s="16">
        <v>120000</v>
      </c>
    </row>
    <row r="183" spans="1:3">
      <c r="A183" s="6">
        <v>2800</v>
      </c>
      <c r="B183" s="1" t="s">
        <v>27</v>
      </c>
      <c r="C183" s="23">
        <f>SUM(C184)</f>
        <v>5215.17</v>
      </c>
    </row>
    <row r="184" spans="1:3">
      <c r="A184" s="28"/>
      <c r="B184" s="1" t="s">
        <v>186</v>
      </c>
      <c r="C184" s="22">
        <v>5215.17</v>
      </c>
    </row>
    <row r="185" spans="1:3" ht="15.75">
      <c r="A185" s="28">
        <v>2610</v>
      </c>
      <c r="B185" s="2" t="s">
        <v>26</v>
      </c>
      <c r="C185" s="20"/>
    </row>
    <row r="186" spans="1:3" ht="15.75">
      <c r="A186" s="6"/>
      <c r="B186" s="2" t="s">
        <v>15</v>
      </c>
      <c r="C186" s="20">
        <f>SUM(C187:C208)</f>
        <v>352182.93</v>
      </c>
    </row>
    <row r="187" spans="1:3" ht="25.5">
      <c r="A187" s="6"/>
      <c r="B187" s="13" t="s">
        <v>187</v>
      </c>
      <c r="C187" s="10">
        <v>21915.62</v>
      </c>
    </row>
    <row r="188" spans="1:3">
      <c r="A188" s="6"/>
      <c r="B188" s="13" t="s">
        <v>188</v>
      </c>
      <c r="C188" s="10">
        <v>2752.81</v>
      </c>
    </row>
    <row r="189" spans="1:3" ht="38.25">
      <c r="A189" s="6"/>
      <c r="B189" s="42" t="s">
        <v>190</v>
      </c>
      <c r="C189" s="10">
        <v>6475.8</v>
      </c>
    </row>
    <row r="190" spans="1:3" ht="25.5">
      <c r="A190" s="6"/>
      <c r="B190" s="42" t="s">
        <v>191</v>
      </c>
      <c r="C190" s="10">
        <v>5523.49</v>
      </c>
    </row>
    <row r="191" spans="1:3">
      <c r="A191" s="6"/>
      <c r="B191" s="14" t="s">
        <v>192</v>
      </c>
      <c r="C191" s="10">
        <v>7819.84</v>
      </c>
    </row>
    <row r="192" spans="1:3">
      <c r="A192" s="6"/>
      <c r="B192" s="14" t="s">
        <v>189</v>
      </c>
      <c r="C192" s="10">
        <v>49398.62</v>
      </c>
    </row>
    <row r="193" spans="1:3">
      <c r="A193" s="6"/>
      <c r="B193" s="14" t="s">
        <v>193</v>
      </c>
      <c r="C193" s="10">
        <v>4685.99</v>
      </c>
    </row>
    <row r="194" spans="1:3">
      <c r="A194" s="6"/>
      <c r="B194" s="14" t="s">
        <v>195</v>
      </c>
      <c r="C194" s="10">
        <v>2143.06</v>
      </c>
    </row>
    <row r="195" spans="1:3">
      <c r="A195" s="6"/>
      <c r="B195" s="14" t="s">
        <v>196</v>
      </c>
      <c r="C195" s="10">
        <v>8609.82</v>
      </c>
    </row>
    <row r="196" spans="1:3" ht="51">
      <c r="A196" s="6"/>
      <c r="B196" s="42" t="s">
        <v>197</v>
      </c>
      <c r="C196" s="10">
        <v>7430.38</v>
      </c>
    </row>
    <row r="197" spans="1:3">
      <c r="A197" s="6"/>
      <c r="B197" s="12" t="s">
        <v>194</v>
      </c>
      <c r="C197" s="10">
        <v>20603.52</v>
      </c>
    </row>
    <row r="198" spans="1:3">
      <c r="A198" s="6"/>
      <c r="B198" s="3" t="s">
        <v>198</v>
      </c>
      <c r="C198" s="10">
        <v>5025.47</v>
      </c>
    </row>
    <row r="199" spans="1:3">
      <c r="A199" s="6"/>
      <c r="B199" s="14" t="s">
        <v>199</v>
      </c>
      <c r="C199" s="10">
        <v>707.08</v>
      </c>
    </row>
    <row r="200" spans="1:3" ht="25.5">
      <c r="A200" s="2"/>
      <c r="B200" s="13" t="s">
        <v>53</v>
      </c>
      <c r="C200" s="10">
        <v>30065.75</v>
      </c>
    </row>
    <row r="201" spans="1:3">
      <c r="A201" s="2"/>
      <c r="B201" s="13" t="s">
        <v>54</v>
      </c>
      <c r="C201" s="10">
        <v>15390.64</v>
      </c>
    </row>
    <row r="202" spans="1:3">
      <c r="A202" s="2"/>
      <c r="B202" s="13" t="s">
        <v>55</v>
      </c>
      <c r="C202" s="10">
        <v>33360.07</v>
      </c>
    </row>
    <row r="203" spans="1:3">
      <c r="A203" s="2"/>
      <c r="B203" s="13" t="s">
        <v>56</v>
      </c>
      <c r="C203" s="10">
        <v>17087.23</v>
      </c>
    </row>
    <row r="204" spans="1:3">
      <c r="A204" s="2"/>
      <c r="B204" s="13" t="s">
        <v>200</v>
      </c>
      <c r="C204" s="10">
        <v>4921.04</v>
      </c>
    </row>
    <row r="205" spans="1:3">
      <c r="A205" s="2"/>
      <c r="B205" s="13" t="s">
        <v>201</v>
      </c>
      <c r="C205" s="10">
        <v>71707.55</v>
      </c>
    </row>
    <row r="206" spans="1:3">
      <c r="A206" s="2"/>
      <c r="B206" s="13" t="s">
        <v>202</v>
      </c>
      <c r="C206" s="10">
        <v>13015.42</v>
      </c>
    </row>
    <row r="207" spans="1:3">
      <c r="A207" s="2"/>
      <c r="B207" s="13" t="s">
        <v>203</v>
      </c>
      <c r="C207" s="10">
        <v>5849.03</v>
      </c>
    </row>
    <row r="208" spans="1:3" ht="25.5">
      <c r="A208" s="2"/>
      <c r="B208" s="13" t="s">
        <v>204</v>
      </c>
      <c r="C208" s="10">
        <v>17694.7</v>
      </c>
    </row>
    <row r="209" spans="1:3" ht="15.75">
      <c r="A209" s="2"/>
      <c r="B209" s="2" t="s">
        <v>59</v>
      </c>
      <c r="C209" s="20">
        <f>SUM(C210:C212)</f>
        <v>19295.39</v>
      </c>
    </row>
    <row r="210" spans="1:3">
      <c r="A210" s="2"/>
      <c r="B210" s="10" t="s">
        <v>205</v>
      </c>
      <c r="C210" s="12">
        <v>7305.79</v>
      </c>
    </row>
    <row r="211" spans="1:3">
      <c r="A211" s="2"/>
      <c r="B211" s="10" t="s">
        <v>57</v>
      </c>
      <c r="C211" s="12">
        <v>9444.66</v>
      </c>
    </row>
    <row r="212" spans="1:3">
      <c r="A212" s="2"/>
      <c r="B212" s="10" t="s">
        <v>58</v>
      </c>
      <c r="C212" s="12">
        <v>2544.94</v>
      </c>
    </row>
    <row r="213" spans="1:3">
      <c r="A213" s="2"/>
      <c r="B213" s="2" t="s">
        <v>28</v>
      </c>
      <c r="C213" s="23">
        <f>SUM(C214:C228)</f>
        <v>100391.69</v>
      </c>
    </row>
    <row r="214" spans="1:3">
      <c r="A214" s="2"/>
      <c r="B214" s="1" t="s">
        <v>121</v>
      </c>
      <c r="C214" s="22">
        <v>3252.23</v>
      </c>
    </row>
    <row r="215" spans="1:3">
      <c r="A215" s="2"/>
      <c r="B215" s="1" t="s">
        <v>206</v>
      </c>
      <c r="C215" s="22">
        <v>438</v>
      </c>
    </row>
    <row r="216" spans="1:3">
      <c r="A216" s="2"/>
      <c r="B216" s="12" t="s">
        <v>8</v>
      </c>
      <c r="C216" s="10">
        <v>24342.69</v>
      </c>
    </row>
    <row r="217" spans="1:3">
      <c r="A217" s="2"/>
      <c r="B217" s="12" t="s">
        <v>31</v>
      </c>
      <c r="C217" s="10">
        <v>5355.39</v>
      </c>
    </row>
    <row r="218" spans="1:3">
      <c r="A218" s="2"/>
      <c r="B218" s="12" t="s">
        <v>207</v>
      </c>
      <c r="C218" s="10">
        <v>530</v>
      </c>
    </row>
    <row r="219" spans="1:3">
      <c r="A219" s="2"/>
      <c r="B219" s="12" t="s">
        <v>208</v>
      </c>
      <c r="C219" s="10">
        <v>135</v>
      </c>
    </row>
    <row r="220" spans="1:3">
      <c r="A220" s="2"/>
      <c r="B220" s="12" t="s">
        <v>209</v>
      </c>
      <c r="C220" s="10">
        <v>176.2</v>
      </c>
    </row>
    <row r="221" spans="1:3">
      <c r="A221" s="2"/>
      <c r="B221" s="12" t="s">
        <v>75</v>
      </c>
      <c r="C221" s="10">
        <v>83.86</v>
      </c>
    </row>
    <row r="222" spans="1:3">
      <c r="A222" s="2"/>
      <c r="B222" s="12" t="s">
        <v>210</v>
      </c>
      <c r="C222" s="10">
        <v>31.13</v>
      </c>
    </row>
    <row r="223" spans="1:3">
      <c r="A223" s="2"/>
      <c r="B223" s="12" t="s">
        <v>71</v>
      </c>
      <c r="C223" s="22">
        <v>51136.68</v>
      </c>
    </row>
    <row r="224" spans="1:3">
      <c r="A224" s="2"/>
      <c r="B224" s="12" t="s">
        <v>72</v>
      </c>
      <c r="C224" s="22">
        <v>10659.1</v>
      </c>
    </row>
    <row r="225" spans="1:3">
      <c r="A225" s="2"/>
      <c r="B225" s="12" t="s">
        <v>73</v>
      </c>
      <c r="C225" s="22">
        <v>2402</v>
      </c>
    </row>
    <row r="226" spans="1:3">
      <c r="A226" s="2"/>
      <c r="B226" s="12" t="s">
        <v>74</v>
      </c>
      <c r="C226" s="22">
        <v>432.36</v>
      </c>
    </row>
    <row r="227" spans="1:3">
      <c r="A227" s="2"/>
      <c r="B227" s="12" t="s">
        <v>76</v>
      </c>
      <c r="C227" s="10">
        <v>787.8</v>
      </c>
    </row>
    <row r="228" spans="1:3">
      <c r="A228" s="2"/>
      <c r="B228" s="10" t="s">
        <v>77</v>
      </c>
      <c r="C228" s="10">
        <v>629.25</v>
      </c>
    </row>
    <row r="229" spans="1:3" ht="15.75">
      <c r="A229" s="2" t="s">
        <v>19</v>
      </c>
      <c r="B229" s="2" t="s">
        <v>96</v>
      </c>
      <c r="C229" s="21">
        <f>SUM(C231:C232)</f>
        <v>38693.520000000004</v>
      </c>
    </row>
    <row r="230" spans="1:3">
      <c r="A230" s="2"/>
      <c r="B230" s="2" t="s">
        <v>3</v>
      </c>
      <c r="C230" s="22"/>
    </row>
    <row r="231" spans="1:3">
      <c r="A231" s="2">
        <v>2111</v>
      </c>
      <c r="B231" s="1" t="s">
        <v>8</v>
      </c>
      <c r="C231" s="22">
        <v>31716</v>
      </c>
    </row>
    <row r="232" spans="1:3">
      <c r="A232" s="26">
        <v>2120</v>
      </c>
      <c r="B232" s="1" t="s">
        <v>9</v>
      </c>
      <c r="C232" s="22">
        <v>6977.52</v>
      </c>
    </row>
    <row r="233" spans="1:3" ht="25.5">
      <c r="A233" s="5" t="s">
        <v>20</v>
      </c>
      <c r="B233" s="2" t="s">
        <v>96</v>
      </c>
      <c r="C233" s="23">
        <f>C235+C239</f>
        <v>542532.54</v>
      </c>
    </row>
    <row r="234" spans="1:3">
      <c r="A234" s="5"/>
      <c r="B234" s="2" t="s">
        <v>3</v>
      </c>
      <c r="C234" s="22"/>
    </row>
    <row r="235" spans="1:3">
      <c r="A235" s="2">
        <v>2210</v>
      </c>
      <c r="B235" s="2" t="s">
        <v>22</v>
      </c>
      <c r="C235" s="23">
        <f>SUM(C236:C238)</f>
        <v>195600</v>
      </c>
    </row>
    <row r="236" spans="1:3">
      <c r="A236" s="2"/>
      <c r="B236" s="12" t="s">
        <v>218</v>
      </c>
      <c r="C236" s="22">
        <v>168000</v>
      </c>
    </row>
    <row r="237" spans="1:3">
      <c r="A237" s="2"/>
      <c r="B237" s="12" t="s">
        <v>217</v>
      </c>
      <c r="C237" s="22">
        <v>24000</v>
      </c>
    </row>
    <row r="238" spans="1:3">
      <c r="A238" s="2"/>
      <c r="B238" s="1" t="s">
        <v>216</v>
      </c>
      <c r="C238" s="22">
        <v>3600</v>
      </c>
    </row>
    <row r="239" spans="1:3">
      <c r="A239" s="2">
        <v>2240</v>
      </c>
      <c r="B239" s="2" t="s">
        <v>23</v>
      </c>
      <c r="C239" s="23">
        <f>SUM(C240:C254)</f>
        <v>346932.54</v>
      </c>
    </row>
    <row r="240" spans="1:3">
      <c r="A240" s="6"/>
      <c r="B240" s="14" t="s">
        <v>211</v>
      </c>
      <c r="C240" s="22">
        <v>352.74</v>
      </c>
    </row>
    <row r="241" spans="1:3">
      <c r="A241" s="6"/>
      <c r="B241" s="14" t="s">
        <v>212</v>
      </c>
      <c r="C241" s="22">
        <v>7532.5</v>
      </c>
    </row>
    <row r="242" spans="1:3">
      <c r="A242" s="6"/>
      <c r="B242" s="14" t="s">
        <v>60</v>
      </c>
      <c r="C242" s="22">
        <v>8712</v>
      </c>
    </row>
    <row r="243" spans="1:3">
      <c r="A243" s="6"/>
      <c r="B243" s="14" t="s">
        <v>61</v>
      </c>
      <c r="C243" s="22">
        <v>3780</v>
      </c>
    </row>
    <row r="244" spans="1:3">
      <c r="A244" s="6"/>
      <c r="B244" s="14" t="s">
        <v>62</v>
      </c>
      <c r="C244" s="22">
        <v>57375</v>
      </c>
    </row>
    <row r="245" spans="1:3">
      <c r="A245" s="6"/>
      <c r="B245" s="14" t="s">
        <v>63</v>
      </c>
      <c r="C245" s="22">
        <v>7627.5</v>
      </c>
    </row>
    <row r="246" spans="1:3">
      <c r="A246" s="2"/>
      <c r="B246" s="14" t="s">
        <v>64</v>
      </c>
      <c r="C246" s="22">
        <v>6400</v>
      </c>
    </row>
    <row r="247" spans="1:3">
      <c r="A247" s="2"/>
      <c r="B247" s="14" t="s">
        <v>65</v>
      </c>
      <c r="C247" s="22">
        <v>3358.75</v>
      </c>
    </row>
    <row r="248" spans="1:3">
      <c r="A248" s="2"/>
      <c r="B248" s="14" t="s">
        <v>66</v>
      </c>
      <c r="C248" s="22">
        <v>46327.8</v>
      </c>
    </row>
    <row r="249" spans="1:3">
      <c r="A249" s="2"/>
      <c r="B249" s="14" t="s">
        <v>67</v>
      </c>
      <c r="C249" s="22">
        <v>2241</v>
      </c>
    </row>
    <row r="250" spans="1:3">
      <c r="A250" s="2"/>
      <c r="B250" s="14" t="s">
        <v>68</v>
      </c>
      <c r="C250" s="22">
        <v>32607</v>
      </c>
    </row>
    <row r="251" spans="1:3">
      <c r="A251" s="2"/>
      <c r="B251" s="14" t="s">
        <v>69</v>
      </c>
      <c r="C251" s="22">
        <v>26388</v>
      </c>
    </row>
    <row r="252" spans="1:3">
      <c r="A252" s="2"/>
      <c r="B252" s="14" t="s">
        <v>213</v>
      </c>
      <c r="C252" s="22">
        <v>38187.599999999999</v>
      </c>
    </row>
    <row r="253" spans="1:3">
      <c r="A253" s="2"/>
      <c r="B253" s="14" t="s">
        <v>214</v>
      </c>
      <c r="C253" s="22">
        <v>55856.4</v>
      </c>
    </row>
    <row r="254" spans="1:3">
      <c r="A254" s="2"/>
      <c r="B254" s="14" t="s">
        <v>215</v>
      </c>
      <c r="C254" s="22">
        <v>50186.25</v>
      </c>
    </row>
    <row r="255" spans="1:3" ht="25.5">
      <c r="A255" s="5" t="s">
        <v>78</v>
      </c>
      <c r="B255" s="2" t="s">
        <v>219</v>
      </c>
      <c r="C255" s="23">
        <f>C257</f>
        <v>12150.949999999999</v>
      </c>
    </row>
    <row r="256" spans="1:3">
      <c r="A256" s="5"/>
      <c r="B256" s="2" t="s">
        <v>3</v>
      </c>
      <c r="C256" s="22"/>
    </row>
    <row r="257" spans="1:3">
      <c r="A257" s="2"/>
      <c r="B257" s="2" t="s">
        <v>28</v>
      </c>
      <c r="C257" s="23">
        <f>C258</f>
        <v>12150.949999999999</v>
      </c>
    </row>
    <row r="258" spans="1:3">
      <c r="A258" s="2">
        <v>2610</v>
      </c>
      <c r="B258" s="2" t="s">
        <v>26</v>
      </c>
      <c r="C258" s="23">
        <f>SUM(C259:C261)</f>
        <v>12150.949999999999</v>
      </c>
    </row>
    <row r="259" spans="1:3">
      <c r="A259" s="6"/>
      <c r="B259" s="12" t="s">
        <v>8</v>
      </c>
      <c r="C259" s="22">
        <v>10978.15</v>
      </c>
    </row>
    <row r="260" spans="1:3">
      <c r="A260" s="2"/>
      <c r="B260" s="12" t="s">
        <v>31</v>
      </c>
      <c r="C260" s="22">
        <v>1132.1600000000001</v>
      </c>
    </row>
    <row r="261" spans="1:3">
      <c r="A261" s="2"/>
      <c r="B261" s="12" t="s">
        <v>75</v>
      </c>
      <c r="C261" s="22">
        <v>40.64</v>
      </c>
    </row>
    <row r="262" spans="1:3">
      <c r="A262" s="2" t="s">
        <v>79</v>
      </c>
      <c r="B262" s="4" t="s">
        <v>96</v>
      </c>
      <c r="C262" s="23">
        <f>C264</f>
        <v>2216077.66</v>
      </c>
    </row>
    <row r="263" spans="1:3">
      <c r="A263" s="6"/>
      <c r="B263" s="2" t="s">
        <v>3</v>
      </c>
      <c r="C263" s="22"/>
    </row>
    <row r="264" spans="1:3">
      <c r="A264" s="2"/>
      <c r="B264" s="7" t="s">
        <v>24</v>
      </c>
      <c r="C264" s="23">
        <f>C265+C270</f>
        <v>2216077.66</v>
      </c>
    </row>
    <row r="265" spans="1:3">
      <c r="A265" s="2">
        <v>3110</v>
      </c>
      <c r="B265" s="2" t="s">
        <v>70</v>
      </c>
      <c r="C265" s="16">
        <f>SUM(C266:C269)</f>
        <v>2119260</v>
      </c>
    </row>
    <row r="266" spans="1:3">
      <c r="A266" s="6"/>
      <c r="B266" s="12" t="s">
        <v>223</v>
      </c>
      <c r="C266" s="18">
        <v>96560</v>
      </c>
    </row>
    <row r="267" spans="1:3">
      <c r="A267" s="6"/>
      <c r="B267" s="1" t="s">
        <v>224</v>
      </c>
      <c r="C267" s="18">
        <v>12500</v>
      </c>
    </row>
    <row r="268" spans="1:3">
      <c r="A268" s="6"/>
      <c r="B268" s="1" t="s">
        <v>225</v>
      </c>
      <c r="C268" s="18">
        <v>70200</v>
      </c>
    </row>
    <row r="269" spans="1:3">
      <c r="A269" s="6"/>
      <c r="B269" s="1" t="s">
        <v>226</v>
      </c>
      <c r="C269" s="22">
        <v>1940000</v>
      </c>
    </row>
    <row r="270" spans="1:3">
      <c r="A270" s="6">
        <v>3132</v>
      </c>
      <c r="B270" s="2" t="s">
        <v>220</v>
      </c>
      <c r="C270" s="23">
        <f>SUM(C271:C278)</f>
        <v>96817.659999999989</v>
      </c>
    </row>
    <row r="271" spans="1:3">
      <c r="A271" s="6"/>
      <c r="B271" s="1" t="s">
        <v>221</v>
      </c>
      <c r="C271" s="22">
        <v>59221</v>
      </c>
    </row>
    <row r="272" spans="1:3">
      <c r="A272" s="6"/>
      <c r="B272" s="1" t="s">
        <v>222</v>
      </c>
      <c r="C272" s="22">
        <v>17798</v>
      </c>
    </row>
    <row r="273" spans="1:3">
      <c r="A273" s="6"/>
      <c r="B273" s="1" t="s">
        <v>227</v>
      </c>
      <c r="C273" s="22">
        <v>1101</v>
      </c>
    </row>
    <row r="274" spans="1:3" ht="14.25" customHeight="1">
      <c r="A274" s="6"/>
      <c r="B274" s="12" t="s">
        <v>228</v>
      </c>
      <c r="C274" s="22">
        <v>3801</v>
      </c>
    </row>
    <row r="275" spans="1:3" ht="14.25" customHeight="1">
      <c r="A275" s="2"/>
      <c r="B275" s="12" t="s">
        <v>229</v>
      </c>
      <c r="C275" s="10">
        <v>3776.65</v>
      </c>
    </row>
    <row r="276" spans="1:3" ht="13.5" customHeight="1">
      <c r="A276" s="2"/>
      <c r="B276" s="12" t="s">
        <v>230</v>
      </c>
      <c r="C276" s="10">
        <v>3051.51</v>
      </c>
    </row>
    <row r="277" spans="1:3" ht="13.5" customHeight="1">
      <c r="A277" s="2"/>
      <c r="B277" s="12" t="s">
        <v>231</v>
      </c>
      <c r="C277" s="10">
        <v>4599.78</v>
      </c>
    </row>
    <row r="278" spans="1:3" ht="13.5" customHeight="1">
      <c r="A278" s="2"/>
      <c r="B278" s="12" t="s">
        <v>232</v>
      </c>
      <c r="C278" s="10">
        <v>3468.72</v>
      </c>
    </row>
    <row r="279" spans="1:3" ht="38.25" customHeight="1">
      <c r="A279" s="5" t="s">
        <v>233</v>
      </c>
      <c r="B279" s="4" t="s">
        <v>96</v>
      </c>
      <c r="C279" s="23">
        <f>C282</f>
        <v>666845.12</v>
      </c>
    </row>
    <row r="280" spans="1:3" ht="13.5" customHeight="1">
      <c r="A280" s="2"/>
      <c r="B280" s="2" t="s">
        <v>3</v>
      </c>
      <c r="C280" s="4"/>
    </row>
    <row r="281" spans="1:3" ht="13.5" customHeight="1">
      <c r="A281" s="2"/>
      <c r="B281" s="2" t="s">
        <v>15</v>
      </c>
      <c r="C281" s="23">
        <f>C282</f>
        <v>666845.12</v>
      </c>
    </row>
    <row r="282" spans="1:3" ht="13.5" customHeight="1">
      <c r="A282" s="2">
        <v>3210</v>
      </c>
      <c r="B282" s="2" t="s">
        <v>237</v>
      </c>
      <c r="C282" s="23">
        <f>SUM(C283:C285)</f>
        <v>666845.12</v>
      </c>
    </row>
    <row r="283" spans="1:3" ht="13.5" customHeight="1">
      <c r="A283" s="2"/>
      <c r="B283" s="12" t="s">
        <v>234</v>
      </c>
      <c r="C283" s="22">
        <v>550000</v>
      </c>
    </row>
    <row r="284" spans="1:3" ht="13.5" customHeight="1">
      <c r="A284" s="2"/>
      <c r="B284" s="12" t="s">
        <v>235</v>
      </c>
      <c r="C284" s="10">
        <v>104858.12</v>
      </c>
    </row>
    <row r="285" spans="1:3" ht="13.5" customHeight="1">
      <c r="A285" s="2"/>
      <c r="B285" s="12" t="s">
        <v>236</v>
      </c>
      <c r="C285" s="22">
        <v>11987</v>
      </c>
    </row>
    <row r="286" spans="1:3" ht="15.75" customHeight="1">
      <c r="A286" s="2"/>
      <c r="B286" s="2"/>
      <c r="C286" s="10"/>
    </row>
    <row r="287" spans="1:3" ht="18.75">
      <c r="A287" s="2"/>
      <c r="B287" s="2" t="s">
        <v>239</v>
      </c>
      <c r="C287" s="30">
        <f>C7+C31+C150+C229+C233+C255+C262+C279</f>
        <v>8523121.5800000001</v>
      </c>
    </row>
    <row r="288" spans="1:3" ht="15" customHeight="1">
      <c r="A288" s="2"/>
      <c r="B288" s="2" t="s">
        <v>244</v>
      </c>
      <c r="C288" s="44">
        <f>C34+C35+C36+C153+C154+C155+C257+C281</f>
        <v>3658033.2600000007</v>
      </c>
    </row>
    <row r="289" spans="1:3" ht="15.75" customHeight="1">
      <c r="A289" s="2"/>
      <c r="B289" s="2" t="s">
        <v>240</v>
      </c>
      <c r="C289" s="44">
        <f>C7+C31+C150+C229+C233+C255</f>
        <v>5640198.7999999998</v>
      </c>
    </row>
    <row r="290" spans="1:3" ht="15.75" customHeight="1">
      <c r="A290" s="2"/>
      <c r="B290" s="2" t="s">
        <v>241</v>
      </c>
      <c r="C290" s="44">
        <f>C7+C33+C152+C229+C233</f>
        <v>2649010.6599999997</v>
      </c>
    </row>
    <row r="291" spans="1:3" ht="15.75">
      <c r="A291" s="2"/>
      <c r="B291" s="2" t="s">
        <v>245</v>
      </c>
      <c r="C291" s="44">
        <f>C34+C35+C36+C153+C154+C155+C257</f>
        <v>2991188.1400000006</v>
      </c>
    </row>
    <row r="292" spans="1:3" ht="15.75">
      <c r="A292" s="2"/>
      <c r="B292" s="2" t="s">
        <v>242</v>
      </c>
      <c r="C292" s="45">
        <f>C262+C279</f>
        <v>2882922.7800000003</v>
      </c>
    </row>
    <row r="293" spans="1:3" ht="15.75">
      <c r="A293" s="2"/>
      <c r="B293" s="2" t="s">
        <v>246</v>
      </c>
      <c r="C293" s="45">
        <f>C262</f>
        <v>2216077.66</v>
      </c>
    </row>
    <row r="294" spans="1:3" ht="15.75">
      <c r="A294" s="1"/>
      <c r="B294" s="2" t="s">
        <v>243</v>
      </c>
      <c r="C294" s="45">
        <f>C281</f>
        <v>666845.12</v>
      </c>
    </row>
    <row r="295" spans="1:3">
      <c r="B295" s="9"/>
    </row>
    <row r="296" spans="1:3">
      <c r="A296" s="9"/>
    </row>
    <row r="297" spans="1:3">
      <c r="B297" s="9" t="s">
        <v>238</v>
      </c>
    </row>
    <row r="298" spans="1:3">
      <c r="A298" s="9"/>
    </row>
    <row r="299" spans="1:3">
      <c r="A299" s="46"/>
    </row>
    <row r="300" spans="1:3">
      <c r="B300" s="47" t="s">
        <v>248</v>
      </c>
    </row>
    <row r="301" spans="1:3">
      <c r="B301" s="47" t="s">
        <v>247</v>
      </c>
    </row>
  </sheetData>
  <mergeCells count="2">
    <mergeCell ref="B2:C2"/>
    <mergeCell ref="B3:C3"/>
  </mergeCells>
  <phoneticPr fontId="0" type="noConversion"/>
  <pageMargins left="0.7" right="0.7" top="0.75" bottom="0.75" header="0.3" footer="0.3"/>
  <pageSetup paperSize="9" scale="6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загальний фонд 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Admin</cp:lastModifiedBy>
  <cp:lastPrinted>2018-07-06T06:45:16Z</cp:lastPrinted>
  <dcterms:created xsi:type="dcterms:W3CDTF">2017-03-14T16:38:03Z</dcterms:created>
  <dcterms:modified xsi:type="dcterms:W3CDTF">2018-07-09T07:15:40Z</dcterms:modified>
</cp:coreProperties>
</file>