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eestr\Desktop\різне\ЗВИТ2кв2018\освита\"/>
    </mc:Choice>
  </mc:AlternateContent>
  <bookViews>
    <workbookView xWindow="0" yWindow="0" windowWidth="15480" windowHeight="7155"/>
  </bookViews>
  <sheets>
    <sheet name="загальний фонд і 07 спец" sheetId="2" r:id="rId1"/>
    <sheet name="спеціальний(02,03)" sheetId="1" r:id="rId2"/>
  </sheets>
  <calcPr calcId="152511"/>
</workbook>
</file>

<file path=xl/calcChain.xml><?xml version="1.0" encoding="utf-8"?>
<calcChain xmlns="http://schemas.openxmlformats.org/spreadsheetml/2006/main">
  <c r="C34" i="1" l="1"/>
  <c r="C16" i="1"/>
  <c r="C88" i="1"/>
  <c r="C10" i="1"/>
  <c r="C72" i="2"/>
  <c r="C68" i="2" s="1"/>
  <c r="C77" i="2"/>
  <c r="C74" i="1"/>
  <c r="C84" i="1"/>
  <c r="C79" i="1"/>
  <c r="C77" i="1" s="1"/>
  <c r="C110" i="1"/>
  <c r="C114" i="1"/>
  <c r="C112" i="1" s="1"/>
  <c r="C101" i="1"/>
  <c r="C105" i="1"/>
  <c r="C103" i="1" s="1"/>
  <c r="C66" i="1"/>
  <c r="C70" i="1"/>
  <c r="C68" i="1" s="1"/>
  <c r="C59" i="1"/>
  <c r="C61" i="1"/>
  <c r="C54" i="1"/>
  <c r="C30" i="1"/>
  <c r="C44" i="1"/>
  <c r="C32" i="1" s="1"/>
  <c r="C46" i="1"/>
  <c r="C23" i="1"/>
  <c r="C14" i="1" s="1"/>
  <c r="C168" i="2"/>
  <c r="C164" i="2"/>
  <c r="C143" i="2"/>
  <c r="C150" i="2"/>
  <c r="C136" i="2"/>
  <c r="C134" i="2"/>
  <c r="C94" i="2"/>
  <c r="C109" i="2"/>
  <c r="C90" i="2" s="1"/>
  <c r="C55" i="2"/>
  <c r="C53" i="2" s="1"/>
  <c r="C14" i="2"/>
  <c r="C28" i="2"/>
  <c r="C10" i="2" s="1"/>
  <c r="C86" i="1"/>
  <c r="C139" i="2" l="1"/>
  <c r="C57" i="1"/>
  <c r="C63" i="1" s="1"/>
  <c r="C72" i="1"/>
  <c r="C116" i="1"/>
  <c r="C107" i="1"/>
  <c r="C27" i="1"/>
</calcChain>
</file>

<file path=xl/sharedStrings.xml><?xml version="1.0" encoding="utf-8"?>
<sst xmlns="http://schemas.openxmlformats.org/spreadsheetml/2006/main" count="332" uniqueCount="198">
  <si>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</si>
  <si>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</si>
  <si>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</si>
  <si>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</si>
  <si>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</si>
  <si>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міського бюджету за 2018 рік</t>
  </si>
  <si>
    <t>Предмети, матеріали, обладнання та інвентар</t>
  </si>
  <si>
    <t>Всього 2210</t>
  </si>
  <si>
    <t>Разом за 1 півріччя 2018року</t>
  </si>
  <si>
    <t>Всього 2240</t>
  </si>
  <si>
    <t>в тому числі</t>
  </si>
  <si>
    <t>Оплата послуг (крім комунальних )</t>
  </si>
  <si>
    <t>плата водопостачання та водовідведення</t>
  </si>
  <si>
    <t>Оплата електроенергії</t>
  </si>
  <si>
    <t>Оплата природного газу</t>
  </si>
  <si>
    <t>Заробітна плата</t>
  </si>
  <si>
    <t>Нарахування на оплату праці</t>
  </si>
  <si>
    <t>Всього 2230</t>
  </si>
  <si>
    <t>продукти харчування</t>
  </si>
  <si>
    <t xml:space="preserve">Звіт про проведені видатки за    1 півріччя 2018р по   </t>
  </si>
  <si>
    <t xml:space="preserve"> Спецфонд</t>
  </si>
  <si>
    <t>Надійшло за 1 півріччя 2018року</t>
  </si>
  <si>
    <t>Проведено видатків</t>
  </si>
  <si>
    <t>Залишок на 01.07.2018р.</t>
  </si>
  <si>
    <t>Залишок на 01.01.2018р.</t>
  </si>
  <si>
    <t>Загальний фонд та спеціальний (07) фонд</t>
  </si>
  <si>
    <t>Інші видатки</t>
  </si>
  <si>
    <t>Оплата інших енергоносіїв</t>
  </si>
  <si>
    <t>Всього 3110</t>
  </si>
  <si>
    <t>Відрядні</t>
  </si>
  <si>
    <t>Перехідний залишок</t>
  </si>
  <si>
    <t>Виконавець</t>
  </si>
  <si>
    <t>Н.М.Павлова</t>
  </si>
  <si>
    <t>Медикаменти</t>
  </si>
  <si>
    <t>Оплата теплопостачання</t>
  </si>
  <si>
    <t>Окремі заходи по реалізації державних програм</t>
  </si>
  <si>
    <t>інтернет</t>
  </si>
  <si>
    <t>Ремонт систем опален.,водопост.</t>
  </si>
  <si>
    <t>Ремонт автоб.</t>
  </si>
  <si>
    <t>Тех.контроль</t>
  </si>
  <si>
    <t>Ремонт криші спортивн.зали Гошів</t>
  </si>
  <si>
    <t>Пломбування лічильників</t>
  </si>
  <si>
    <t>Тех.обслуговування вогнегасників</t>
  </si>
  <si>
    <t>Харчування Кравчук</t>
  </si>
  <si>
    <t>Вивезення побутових твердих відходів</t>
  </si>
  <si>
    <t>Реєстрація в державного реєстрат</t>
  </si>
  <si>
    <t>УКР.телеком</t>
  </si>
  <si>
    <t>Лабараторні виміри</t>
  </si>
  <si>
    <t>автостраховка</t>
  </si>
  <si>
    <t>Компют.оброб.атестат.</t>
  </si>
  <si>
    <t>Вигот.паспорта на буд.зош 1</t>
  </si>
  <si>
    <t>Оренда підйомн.з водієм</t>
  </si>
  <si>
    <t>Запчастини</t>
  </si>
  <si>
    <t>Штамп,печать</t>
  </si>
  <si>
    <t>ремонт катриджа</t>
  </si>
  <si>
    <t>трос,труба</t>
  </si>
  <si>
    <t>дизельне паливо</t>
  </si>
  <si>
    <t>Енергозберігаючі лампи</t>
  </si>
  <si>
    <t>Вогнегасники</t>
  </si>
  <si>
    <t>Будівельні матеріали</t>
  </si>
  <si>
    <t>Лічильник електроен.</t>
  </si>
  <si>
    <t>Канц.товари</t>
  </si>
  <si>
    <t>Туристичний інвентар</t>
  </si>
  <si>
    <t>залишки субвен.2017</t>
  </si>
  <si>
    <t>Школи  1020 (01)</t>
  </si>
  <si>
    <t>Школи   1020 (7)</t>
  </si>
  <si>
    <t>придбання обладнання і предметів довгострокового користування</t>
  </si>
  <si>
    <t>Насос Шоломки ЗОШ</t>
  </si>
  <si>
    <t>Бензопила Шоломки ЗОШ</t>
  </si>
  <si>
    <t>Насос В.Хайча ЗОШ</t>
  </si>
  <si>
    <t>Експертиза кап.ремонт покрівлі Гімназії</t>
  </si>
  <si>
    <t>Димосос В.Чернігівка</t>
  </si>
  <si>
    <t>Насос Невгоди</t>
  </si>
  <si>
    <t>Телевізор Покалів</t>
  </si>
  <si>
    <t>медіотека зош 4</t>
  </si>
  <si>
    <t>копм.опрн.№1</t>
  </si>
  <si>
    <t>капремонт туалету</t>
  </si>
  <si>
    <t xml:space="preserve">Відрядження </t>
  </si>
  <si>
    <t xml:space="preserve"> предмети,господ.товари,інвентар</t>
  </si>
  <si>
    <t>Штамп.печать</t>
  </si>
  <si>
    <t>Придб.електроліч.</t>
  </si>
  <si>
    <t>Підключ.відключ.газу</t>
  </si>
  <si>
    <t>Інтернет</t>
  </si>
  <si>
    <t>Пломб.електролічильн.</t>
  </si>
  <si>
    <t>Зв'язок</t>
  </si>
  <si>
    <t>експлуат.склад.газотранс.системи</t>
  </si>
  <si>
    <t>Ремонт освітлення</t>
  </si>
  <si>
    <t>Оренда автомоб.з водієм</t>
  </si>
  <si>
    <t>Реєстрац.у держ.реєстрат</t>
  </si>
  <si>
    <t>Позашкільна 1090  (01)</t>
  </si>
  <si>
    <t>видатки на харчування</t>
  </si>
  <si>
    <t>штамп,печатка</t>
  </si>
  <si>
    <t>флешки для казначейства</t>
  </si>
  <si>
    <t>господарські товари</t>
  </si>
  <si>
    <t>канцелярські товари</t>
  </si>
  <si>
    <t>паливо та мастильні матеріали</t>
  </si>
  <si>
    <t xml:space="preserve">бланки </t>
  </si>
  <si>
    <t>електротавари</t>
  </si>
  <si>
    <t>пакетники</t>
  </si>
  <si>
    <t>будматеріали</t>
  </si>
  <si>
    <t>каструлі</t>
  </si>
  <si>
    <t>металопластикові двері</t>
  </si>
  <si>
    <t>компакт дитячий (унітаз)</t>
  </si>
  <si>
    <t>заправка катриджа</t>
  </si>
  <si>
    <t>послуги звязку та інтернет</t>
  </si>
  <si>
    <t>виготовлення електронних ключів</t>
  </si>
  <si>
    <t>послуги санстанції</t>
  </si>
  <si>
    <t>реєстраційні послуги</t>
  </si>
  <si>
    <t>вивезення сміття</t>
  </si>
  <si>
    <t>послуги включення та відключення газу</t>
  </si>
  <si>
    <t>послуги газопровідної системи</t>
  </si>
  <si>
    <t>автопослуги</t>
  </si>
  <si>
    <t>поточ.ремонт водогіної мережі</t>
  </si>
  <si>
    <t>пот.рем.принтера</t>
  </si>
  <si>
    <t>техобслуговування вогнегасників</t>
  </si>
  <si>
    <t>програма МЕДОК</t>
  </si>
  <si>
    <t>вимірювання освітлювання елек.мереж.</t>
  </si>
  <si>
    <t>послуги оренди приміщення</t>
  </si>
  <si>
    <t>поточний ремонт приміщення садочка в с. В.Хайча</t>
  </si>
  <si>
    <t>послуги доставки</t>
  </si>
  <si>
    <t>Холодильник, пральна машина,меблі ЗДО с. В.Хайча</t>
  </si>
  <si>
    <t>Пральна машина с.В.Фосня</t>
  </si>
  <si>
    <t>Зв'язок .інтернет</t>
  </si>
  <si>
    <t>Підвіз</t>
  </si>
  <si>
    <t>Програми</t>
  </si>
  <si>
    <t>Заправка та відновл.катриджа</t>
  </si>
  <si>
    <t>Пломбув.електрол.</t>
  </si>
  <si>
    <t>Автострах.</t>
  </si>
  <si>
    <t>Реєстр.в держ.реєстр.</t>
  </si>
  <si>
    <t>перезар.вогнег.</t>
  </si>
  <si>
    <t>Для прграми казнач.звітності</t>
  </si>
  <si>
    <t>Бензин</t>
  </si>
  <si>
    <t>Автозапчаст.</t>
  </si>
  <si>
    <t>Управління   0160 (01)</t>
  </si>
  <si>
    <t>надходження бюджетних установ від реалізації -25010400</t>
  </si>
  <si>
    <t>Школи 1020 (02)</t>
  </si>
  <si>
    <t>Господ.товари</t>
  </si>
  <si>
    <t>Годинник Піщаниця</t>
  </si>
  <si>
    <t>стереосистема</t>
  </si>
  <si>
    <t>Шина.ланцюг до бензопили</t>
  </si>
  <si>
    <t>Ремонт принтера</t>
  </si>
  <si>
    <t>Послуги звязку</t>
  </si>
  <si>
    <t>Придбання обладнання і предметів  довгострокового користування</t>
  </si>
  <si>
    <t>Оплата послуг  (крім комунальних)</t>
  </si>
  <si>
    <t>Школи 1020 (03)</t>
  </si>
  <si>
    <t>Телевізор</t>
  </si>
  <si>
    <t>Дошка</t>
  </si>
  <si>
    <t>Фарба</t>
  </si>
  <si>
    <t>Мотокоса</t>
  </si>
  <si>
    <t>Мяч,набір ракет.бадмінтон</t>
  </si>
  <si>
    <t>Кабель</t>
  </si>
  <si>
    <t>Послуги звязку інтернет</t>
  </si>
  <si>
    <t>підручники</t>
  </si>
  <si>
    <t>Шафа</t>
  </si>
  <si>
    <t>Література</t>
  </si>
  <si>
    <t>позашкільна 1090 (02)</t>
  </si>
  <si>
    <t>Господ.та канц.товари</t>
  </si>
  <si>
    <t>Позашкільна 1090 (03)</t>
  </si>
  <si>
    <t>Садочки 1010 (02)</t>
  </si>
  <si>
    <t>Будівельні матеріали, канц.товари</t>
  </si>
  <si>
    <t>Садочки 1010 (03)</t>
  </si>
  <si>
    <t>Штори ЗДО№5</t>
  </si>
  <si>
    <t>Автомобіль Джип для майданчика ЗДО№5</t>
  </si>
  <si>
    <t>Пилесос ЗДО№5</t>
  </si>
  <si>
    <t>Килим в ЗДО с.Слобода-Шоломківська</t>
  </si>
  <si>
    <t>Дитячі столи в с.Піщаниця</t>
  </si>
  <si>
    <t>Цекерки ЗДО№10</t>
  </si>
  <si>
    <t>Посуд ЗДО№10</t>
  </si>
  <si>
    <t>Постіль ЗДО№10</t>
  </si>
  <si>
    <t>Господарські товари ЗДО№4</t>
  </si>
  <si>
    <t>Інші заклади 1161 (02)</t>
  </si>
  <si>
    <t>Інші заклади 1161 (03)</t>
  </si>
  <si>
    <t>вагонка.тюль.</t>
  </si>
  <si>
    <t>Перерахований залишок</t>
  </si>
  <si>
    <t>перерахований залишок</t>
  </si>
  <si>
    <t>Отриманий  залишок</t>
  </si>
  <si>
    <t>відділ з гумунітарних питань Овруцької міської ради</t>
  </si>
  <si>
    <t>Звіт про проведені видатки за    1 півріччя 2018р по                                       Відділ з гумунітарних питань Овруцької міської ради</t>
  </si>
  <si>
    <t>Інші заклади   1161 (01)</t>
  </si>
  <si>
    <t>ЗДО  1010 (01)</t>
  </si>
  <si>
    <r>
      <t>Реконструкція та реставрація інших об</t>
    </r>
    <r>
      <rPr>
        <sz val="10"/>
        <color indexed="8"/>
        <rFont val="Arial Cyr"/>
        <charset val="204"/>
      </rPr>
      <t>'</t>
    </r>
    <r>
      <rPr>
        <sz val="10"/>
        <color indexed="8"/>
        <rFont val="Calibri"/>
        <family val="2"/>
        <charset val="204"/>
      </rPr>
      <t>єктів</t>
    </r>
  </si>
  <si>
    <t>Будівн.освіт 7321 (07)</t>
  </si>
  <si>
    <t>ЗДО     1010 (7)</t>
  </si>
  <si>
    <t>Виготовлення ПКД та реконструкцію вузла обліку газу дит.садок №1,№6,№8,№10</t>
  </si>
  <si>
    <t>Виготовлення ПКД та реконструкцію вузла обліку газу ЦДЮТ</t>
  </si>
  <si>
    <t>Іншші прогр. 1162 (01)</t>
  </si>
  <si>
    <t>Нагородження обдарованої молоді</t>
  </si>
  <si>
    <t>Оплата послуг (касове обслугов.)</t>
  </si>
  <si>
    <t>Капітальний ремонт</t>
  </si>
  <si>
    <t>Книги</t>
  </si>
  <si>
    <t>парти</t>
  </si>
  <si>
    <t>металобрухт</t>
  </si>
  <si>
    <t xml:space="preserve">                                                                                                                             Додаток 7</t>
  </si>
  <si>
    <t xml:space="preserve">інші джерела-25020100 (благодійні внески тощо, розбити по кодам) </t>
  </si>
  <si>
    <t>від додаткової господарської діяльності -25010200</t>
  </si>
  <si>
    <t xml:space="preserve">плата за оренду майна бюджетних установ-25010300 </t>
  </si>
  <si>
    <t>плата за оренду майна бюджетних установ-25010300</t>
  </si>
  <si>
    <t xml:space="preserve">інші джерела-25020100 (благодійні внески тощо)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</si>
</sst>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10"/>
      <name val="Calibri"/>
      <family val="2"/>
      <charset val="204"/>
    </font>
    <font>
      <sz val="10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0" fillId="0" borderId="7" xfId="0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2" fontId="0" fillId="0" borderId="7" xfId="0" applyNumberFormat="1" applyBorder="1"/>
    <xf numFmtId="0" fontId="2" fillId="0" borderId="9" xfId="0" applyFont="1" applyBorder="1" applyAlignment="1">
      <alignment wrapText="1"/>
    </xf>
    <xf numFmtId="0" fontId="0" fillId="0" borderId="5" xfId="0" applyBorder="1"/>
    <xf numFmtId="2" fontId="3" fillId="0" borderId="7" xfId="0" applyNumberFormat="1" applyFont="1" applyBorder="1"/>
    <xf numFmtId="0" fontId="3" fillId="0" borderId="1" xfId="0" applyFont="1" applyBorder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ill="1" applyBorder="1"/>
    <xf numFmtId="0" fontId="3" fillId="0" borderId="5" xfId="0" applyFont="1" applyBorder="1"/>
    <xf numFmtId="2" fontId="2" fillId="0" borderId="10" xfId="0" applyNumberFormat="1" applyFont="1" applyBorder="1"/>
    <xf numFmtId="2" fontId="2" fillId="0" borderId="10" xfId="0" applyNumberFormat="1" applyFont="1" applyFill="1" applyBorder="1"/>
    <xf numFmtId="2" fontId="1" fillId="0" borderId="11" xfId="0" applyNumberFormat="1" applyFont="1" applyFill="1" applyBorder="1"/>
    <xf numFmtId="0" fontId="4" fillId="0" borderId="0" xfId="0" applyFont="1" applyAlignment="1">
      <alignment wrapText="1"/>
    </xf>
    <xf numFmtId="0" fontId="1" fillId="2" borderId="6" xfId="0" applyFont="1" applyFill="1" applyBorder="1"/>
    <xf numFmtId="0" fontId="3" fillId="2" borderId="5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/>
    <xf numFmtId="0" fontId="0" fillId="2" borderId="4" xfId="0" applyFill="1" applyBorder="1"/>
    <xf numFmtId="0" fontId="0" fillId="0" borderId="0" xfId="0" applyAlignment="1">
      <alignment horizontal="right"/>
    </xf>
    <xf numFmtId="0" fontId="1" fillId="0" borderId="12" xfId="0" applyFont="1" applyBorder="1"/>
    <xf numFmtId="0" fontId="3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1" fillId="0" borderId="12" xfId="0" applyFont="1" applyFill="1" applyBorder="1"/>
    <xf numFmtId="2" fontId="0" fillId="0" borderId="13" xfId="0" applyNumberFormat="1" applyFill="1" applyBorder="1"/>
    <xf numFmtId="17" fontId="0" fillId="0" borderId="1" xfId="0" applyNumberFormat="1" applyBorder="1"/>
    <xf numFmtId="0" fontId="0" fillId="0" borderId="1" xfId="0" applyNumberFormat="1" applyFont="1" applyBorder="1"/>
    <xf numFmtId="0" fontId="0" fillId="0" borderId="4" xfId="0" applyBorder="1"/>
    <xf numFmtId="0" fontId="0" fillId="0" borderId="4" xfId="0" applyFont="1" applyBorder="1"/>
    <xf numFmtId="0" fontId="0" fillId="2" borderId="1" xfId="0" applyFill="1" applyBorder="1"/>
    <xf numFmtId="2" fontId="0" fillId="2" borderId="1" xfId="0" applyNumberFormat="1" applyFill="1" applyBorder="1"/>
    <xf numFmtId="0" fontId="3" fillId="0" borderId="4" xfId="0" applyFont="1" applyBorder="1"/>
    <xf numFmtId="2" fontId="0" fillId="0" borderId="14" xfId="0" applyNumberFormat="1" applyBorder="1"/>
    <xf numFmtId="0" fontId="1" fillId="0" borderId="15" xfId="0" applyFont="1" applyBorder="1"/>
    <xf numFmtId="0" fontId="2" fillId="0" borderId="16" xfId="0" applyFont="1" applyBorder="1" applyAlignment="1">
      <alignment wrapText="1"/>
    </xf>
    <xf numFmtId="0" fontId="0" fillId="0" borderId="1" xfId="0" applyFill="1" applyBorder="1"/>
    <xf numFmtId="0" fontId="1" fillId="0" borderId="15" xfId="0" applyFont="1" applyFill="1" applyBorder="1"/>
    <xf numFmtId="0" fontId="1" fillId="0" borderId="4" xfId="0" applyFont="1" applyFill="1" applyBorder="1"/>
    <xf numFmtId="0" fontId="1" fillId="0" borderId="17" xfId="0" applyFont="1" applyFill="1" applyBorder="1"/>
    <xf numFmtId="0" fontId="1" fillId="0" borderId="1" xfId="0" applyFont="1" applyFill="1" applyBorder="1"/>
    <xf numFmtId="2" fontId="0" fillId="0" borderId="1" xfId="0" applyNumberFormat="1" applyBorder="1"/>
    <xf numFmtId="0" fontId="1" fillId="0" borderId="5" xfId="0" applyFont="1" applyBorder="1" applyAlignment="1">
      <alignment horizontal="center"/>
    </xf>
    <xf numFmtId="0" fontId="0" fillId="0" borderId="13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abSelected="1" workbookViewId="0">
      <selection activeCell="B3" sqref="B3"/>
    </sheetView>
  </sheetViews>
  <sheetFormatPr defaultRowHeight="12.75" x14ac:dyDescent="0.2"/>
  <cols>
    <col min="1" max="1" width="24.140625" customWidth="1"/>
    <col min="2" max="2" width="68.42578125" bestFit="1" customWidth="1"/>
    <col min="3" max="3" width="26.140625" customWidth="1"/>
    <col min="4" max="4" width="10.42578125" bestFit="1" customWidth="1"/>
  </cols>
  <sheetData>
    <row r="1" spans="1:9" ht="11.25" customHeight="1" x14ac:dyDescent="0.2">
      <c r="A1" s="58"/>
      <c r="B1" s="58"/>
      <c r="C1" s="58"/>
    </row>
    <row r="3" spans="1:9" x14ac:dyDescent="0.2">
      <c r="B3" s="10" t="s">
        <v>192</v>
      </c>
    </row>
    <row r="4" spans="1:9" ht="12.75" customHeight="1" x14ac:dyDescent="0.2">
      <c r="B4" s="57" t="s">
        <v>4</v>
      </c>
      <c r="C4" s="57"/>
    </row>
    <row r="5" spans="1:9" ht="12.75" customHeight="1" x14ac:dyDescent="0.2">
      <c r="B5" s="57" t="s">
        <v>5</v>
      </c>
      <c r="C5" s="57"/>
    </row>
    <row r="6" spans="1:9" ht="31.5" x14ac:dyDescent="0.25">
      <c r="B6" s="11" t="s">
        <v>177</v>
      </c>
      <c r="C6" s="10"/>
      <c r="D6" s="10"/>
      <c r="E6" s="10"/>
      <c r="F6" s="10"/>
      <c r="G6" s="10"/>
      <c r="H6" s="10"/>
      <c r="I6" s="10"/>
    </row>
    <row r="7" spans="1:9" x14ac:dyDescent="0.2">
      <c r="B7" s="8" t="s">
        <v>25</v>
      </c>
    </row>
    <row r="8" spans="1:9" x14ac:dyDescent="0.2">
      <c r="B8" s="8"/>
    </row>
    <row r="9" spans="1:9" ht="13.5" thickBot="1" x14ac:dyDescent="0.25">
      <c r="A9" s="6" t="s">
        <v>0</v>
      </c>
      <c r="B9" s="6" t="s">
        <v>1</v>
      </c>
      <c r="C9" s="55" t="s">
        <v>2</v>
      </c>
    </row>
    <row r="10" spans="1:9" ht="15.75" x14ac:dyDescent="0.25">
      <c r="A10" s="16" t="s">
        <v>64</v>
      </c>
      <c r="B10" s="3" t="s">
        <v>8</v>
      </c>
      <c r="C10" s="25">
        <f>C12+C13+C14+C28+C45+C47+C48+C49+C50+C52+C27+C51+C46</f>
        <v>43929235.120000005</v>
      </c>
    </row>
    <row r="11" spans="1:9" x14ac:dyDescent="0.2">
      <c r="A11" s="7"/>
      <c r="B11" s="19" t="s">
        <v>3</v>
      </c>
      <c r="C11" s="15"/>
    </row>
    <row r="12" spans="1:9" x14ac:dyDescent="0.2">
      <c r="A12" s="7">
        <v>2111</v>
      </c>
      <c r="B12" s="23" t="s">
        <v>15</v>
      </c>
      <c r="C12" s="15">
        <v>33213293</v>
      </c>
    </row>
    <row r="13" spans="1:9" x14ac:dyDescent="0.2">
      <c r="A13" s="7">
        <v>2120</v>
      </c>
      <c r="B13" s="23" t="s">
        <v>16</v>
      </c>
      <c r="C13" s="15">
        <v>7203053.9199999999</v>
      </c>
    </row>
    <row r="14" spans="1:9" x14ac:dyDescent="0.2">
      <c r="A14" s="7">
        <v>2210</v>
      </c>
      <c r="B14" s="23" t="s">
        <v>6</v>
      </c>
      <c r="C14" s="15">
        <f>SUM(C15:C26)</f>
        <v>873476.61</v>
      </c>
    </row>
    <row r="15" spans="1:9" x14ac:dyDescent="0.2">
      <c r="A15" s="1">
        <v>2210</v>
      </c>
      <c r="B15" s="1" t="s">
        <v>52</v>
      </c>
      <c r="C15" s="1">
        <v>79259.61</v>
      </c>
    </row>
    <row r="16" spans="1:9" x14ac:dyDescent="0.2">
      <c r="A16" s="1"/>
      <c r="B16" s="1" t="s">
        <v>53</v>
      </c>
      <c r="C16" s="1">
        <v>14344</v>
      </c>
    </row>
    <row r="17" spans="1:3" x14ac:dyDescent="0.2">
      <c r="A17" s="1"/>
      <c r="B17" s="1" t="s">
        <v>54</v>
      </c>
      <c r="C17" s="1">
        <v>1189</v>
      </c>
    </row>
    <row r="18" spans="1:3" x14ac:dyDescent="0.2">
      <c r="A18" s="1"/>
      <c r="B18" s="1" t="s">
        <v>55</v>
      </c>
      <c r="C18" s="1">
        <v>1634</v>
      </c>
    </row>
    <row r="19" spans="1:3" x14ac:dyDescent="0.2">
      <c r="A19" s="1"/>
      <c r="B19" s="1" t="s">
        <v>56</v>
      </c>
      <c r="C19" s="1">
        <v>542933</v>
      </c>
    </row>
    <row r="20" spans="1:3" x14ac:dyDescent="0.2">
      <c r="A20" s="1"/>
      <c r="B20" s="1" t="s">
        <v>57</v>
      </c>
      <c r="C20" s="1">
        <v>4980</v>
      </c>
    </row>
    <row r="21" spans="1:3" x14ac:dyDescent="0.2">
      <c r="A21" s="1"/>
      <c r="B21" s="1" t="s">
        <v>58</v>
      </c>
      <c r="C21" s="1">
        <v>7630</v>
      </c>
    </row>
    <row r="22" spans="1:3" x14ac:dyDescent="0.2">
      <c r="A22" s="1"/>
      <c r="B22" s="1" t="s">
        <v>59</v>
      </c>
      <c r="C22" s="1">
        <v>49028</v>
      </c>
    </row>
    <row r="23" spans="1:3" x14ac:dyDescent="0.2">
      <c r="A23" s="1"/>
      <c r="B23" s="1" t="s">
        <v>60</v>
      </c>
      <c r="C23" s="1">
        <v>1470</v>
      </c>
    </row>
    <row r="24" spans="1:3" x14ac:dyDescent="0.2">
      <c r="A24" s="1"/>
      <c r="B24" s="1" t="s">
        <v>61</v>
      </c>
      <c r="C24" s="1">
        <v>3554</v>
      </c>
    </row>
    <row r="25" spans="1:3" x14ac:dyDescent="0.2">
      <c r="A25" s="1"/>
      <c r="B25" s="1" t="s">
        <v>62</v>
      </c>
      <c r="C25" s="1">
        <v>10000</v>
      </c>
    </row>
    <row r="26" spans="1:3" x14ac:dyDescent="0.2">
      <c r="A26" s="17"/>
      <c r="B26" s="17" t="s">
        <v>63</v>
      </c>
      <c r="C26" s="17">
        <v>157455</v>
      </c>
    </row>
    <row r="27" spans="1:3" x14ac:dyDescent="0.2">
      <c r="A27" s="7">
        <v>2220</v>
      </c>
      <c r="B27" s="23" t="s">
        <v>33</v>
      </c>
      <c r="C27" s="15">
        <v>4439.07</v>
      </c>
    </row>
    <row r="28" spans="1:3" x14ac:dyDescent="0.2">
      <c r="A28" s="4">
        <v>2240</v>
      </c>
      <c r="B28" s="23" t="s">
        <v>11</v>
      </c>
      <c r="C28" s="15">
        <f>SUM(C29:C44)</f>
        <v>910767.07</v>
      </c>
    </row>
    <row r="29" spans="1:3" x14ac:dyDescent="0.2">
      <c r="A29" s="1"/>
      <c r="B29" s="1" t="s">
        <v>36</v>
      </c>
      <c r="C29" s="1">
        <v>5177</v>
      </c>
    </row>
    <row r="30" spans="1:3" x14ac:dyDescent="0.2">
      <c r="A30" s="1"/>
      <c r="B30" s="1" t="s">
        <v>37</v>
      </c>
      <c r="C30" s="1">
        <v>74916.88</v>
      </c>
    </row>
    <row r="31" spans="1:3" x14ac:dyDescent="0.2">
      <c r="A31" s="1"/>
      <c r="B31" s="1" t="s">
        <v>38</v>
      </c>
      <c r="C31" s="1">
        <v>8025.8</v>
      </c>
    </row>
    <row r="32" spans="1:3" x14ac:dyDescent="0.2">
      <c r="A32" s="1"/>
      <c r="B32" s="1" t="s">
        <v>39</v>
      </c>
      <c r="C32" s="1">
        <v>3500</v>
      </c>
    </row>
    <row r="33" spans="1:3" x14ac:dyDescent="0.2">
      <c r="A33" s="1"/>
      <c r="B33" s="1" t="s">
        <v>40</v>
      </c>
      <c r="C33" s="1">
        <v>165544</v>
      </c>
    </row>
    <row r="34" spans="1:3" x14ac:dyDescent="0.2">
      <c r="A34" s="17"/>
      <c r="B34" s="17" t="s">
        <v>41</v>
      </c>
      <c r="C34" s="17">
        <v>8457.69</v>
      </c>
    </row>
    <row r="35" spans="1:3" x14ac:dyDescent="0.2">
      <c r="A35" s="17"/>
      <c r="B35" s="17" t="s">
        <v>42</v>
      </c>
      <c r="C35" s="17">
        <v>3301</v>
      </c>
    </row>
    <row r="36" spans="1:3" x14ac:dyDescent="0.2">
      <c r="A36" s="17"/>
      <c r="B36" s="17" t="s">
        <v>43</v>
      </c>
      <c r="C36" s="17">
        <v>502354.85</v>
      </c>
    </row>
    <row r="37" spans="1:3" x14ac:dyDescent="0.2">
      <c r="A37" s="17"/>
      <c r="B37" s="17" t="s">
        <v>44</v>
      </c>
      <c r="C37" s="17">
        <v>17083.009999999998</v>
      </c>
    </row>
    <row r="38" spans="1:3" x14ac:dyDescent="0.2">
      <c r="A38" s="17"/>
      <c r="B38" s="17" t="s">
        <v>45</v>
      </c>
      <c r="C38" s="17">
        <v>9038.9500000000007</v>
      </c>
    </row>
    <row r="39" spans="1:3" x14ac:dyDescent="0.2">
      <c r="A39" s="17"/>
      <c r="B39" s="17" t="s">
        <v>46</v>
      </c>
      <c r="C39" s="17">
        <v>17033.87</v>
      </c>
    </row>
    <row r="40" spans="1:3" x14ac:dyDescent="0.2">
      <c r="A40" s="17"/>
      <c r="B40" s="17" t="s">
        <v>47</v>
      </c>
      <c r="C40" s="17">
        <v>60470</v>
      </c>
    </row>
    <row r="41" spans="1:3" x14ac:dyDescent="0.2">
      <c r="A41" s="17"/>
      <c r="B41" s="17" t="s">
        <v>48</v>
      </c>
      <c r="C41" s="17">
        <v>5760.72</v>
      </c>
    </row>
    <row r="42" spans="1:3" x14ac:dyDescent="0.2">
      <c r="A42" s="17"/>
      <c r="B42" s="17" t="s">
        <v>49</v>
      </c>
      <c r="C42" s="17">
        <v>12610.64</v>
      </c>
    </row>
    <row r="43" spans="1:3" x14ac:dyDescent="0.2">
      <c r="A43" s="17"/>
      <c r="B43" s="17" t="s">
        <v>50</v>
      </c>
      <c r="C43" s="17">
        <v>14500</v>
      </c>
    </row>
    <row r="44" spans="1:3" x14ac:dyDescent="0.2">
      <c r="A44" s="17"/>
      <c r="B44" s="17" t="s">
        <v>51</v>
      </c>
      <c r="C44" s="17">
        <v>2992.66</v>
      </c>
    </row>
    <row r="45" spans="1:3" x14ac:dyDescent="0.2">
      <c r="A45" s="7">
        <v>2250</v>
      </c>
      <c r="B45" s="19" t="s">
        <v>29</v>
      </c>
      <c r="C45" s="18">
        <v>190512.28</v>
      </c>
    </row>
    <row r="46" spans="1:3" x14ac:dyDescent="0.2">
      <c r="A46" s="34">
        <v>2271</v>
      </c>
      <c r="B46" s="19" t="s">
        <v>34</v>
      </c>
      <c r="C46" s="18">
        <v>703637.86</v>
      </c>
    </row>
    <row r="47" spans="1:3" ht="28.5" customHeight="1" x14ac:dyDescent="0.2">
      <c r="A47" s="2">
        <v>2272</v>
      </c>
      <c r="B47" s="1" t="s">
        <v>12</v>
      </c>
      <c r="C47" s="15">
        <v>173041.36</v>
      </c>
    </row>
    <row r="48" spans="1:3" ht="28.5" customHeight="1" x14ac:dyDescent="0.2">
      <c r="A48" s="2">
        <v>2273</v>
      </c>
      <c r="B48" s="1" t="s">
        <v>13</v>
      </c>
      <c r="C48" s="15">
        <v>606115.85</v>
      </c>
    </row>
    <row r="49" spans="1:3" x14ac:dyDescent="0.2">
      <c r="A49" s="2">
        <v>2274</v>
      </c>
      <c r="B49" s="1" t="s">
        <v>14</v>
      </c>
      <c r="C49" s="15"/>
    </row>
    <row r="50" spans="1:3" x14ac:dyDescent="0.2">
      <c r="A50" s="7">
        <v>2275</v>
      </c>
      <c r="B50" s="1" t="s">
        <v>27</v>
      </c>
      <c r="C50" s="15">
        <v>43365.89</v>
      </c>
    </row>
    <row r="51" spans="1:3" x14ac:dyDescent="0.2">
      <c r="A51" s="7">
        <v>2282</v>
      </c>
      <c r="B51" s="1" t="s">
        <v>35</v>
      </c>
      <c r="C51" s="15">
        <v>677.97</v>
      </c>
    </row>
    <row r="52" spans="1:3" ht="13.5" thickBot="1" x14ac:dyDescent="0.25">
      <c r="A52" s="7">
        <v>2800</v>
      </c>
      <c r="B52" s="1" t="s">
        <v>26</v>
      </c>
      <c r="C52" s="15">
        <v>6854.24</v>
      </c>
    </row>
    <row r="53" spans="1:3" ht="15.75" x14ac:dyDescent="0.25">
      <c r="A53" s="13" t="s">
        <v>65</v>
      </c>
      <c r="B53" s="3" t="s">
        <v>8</v>
      </c>
      <c r="C53" s="24">
        <f>C55+C65</f>
        <v>284921.08</v>
      </c>
    </row>
    <row r="54" spans="1:3" x14ac:dyDescent="0.2">
      <c r="A54" s="7"/>
      <c r="B54" s="19" t="s">
        <v>3</v>
      </c>
      <c r="C54" s="15"/>
    </row>
    <row r="55" spans="1:3" x14ac:dyDescent="0.2">
      <c r="A55" s="28">
        <v>3110</v>
      </c>
      <c r="B55" s="29" t="s">
        <v>66</v>
      </c>
      <c r="C55" s="30">
        <f>SUM(C56:C63)</f>
        <v>281464</v>
      </c>
    </row>
    <row r="56" spans="1:3" x14ac:dyDescent="0.2">
      <c r="A56" s="17">
        <v>3110</v>
      </c>
      <c r="B56" s="17" t="s">
        <v>67</v>
      </c>
      <c r="C56" s="17">
        <v>10600</v>
      </c>
    </row>
    <row r="57" spans="1:3" x14ac:dyDescent="0.2">
      <c r="A57" s="17">
        <v>3110</v>
      </c>
      <c r="B57" s="17" t="s">
        <v>68</v>
      </c>
      <c r="C57" s="17">
        <v>11369</v>
      </c>
    </row>
    <row r="58" spans="1:3" x14ac:dyDescent="0.2">
      <c r="A58" s="17">
        <v>3110</v>
      </c>
      <c r="B58" s="17" t="s">
        <v>69</v>
      </c>
      <c r="C58" s="17">
        <v>25000</v>
      </c>
    </row>
    <row r="59" spans="1:3" x14ac:dyDescent="0.2">
      <c r="A59" s="17">
        <v>3110</v>
      </c>
      <c r="B59" s="17" t="s">
        <v>71</v>
      </c>
      <c r="C59" s="17">
        <v>12000</v>
      </c>
    </row>
    <row r="60" spans="1:3" x14ac:dyDescent="0.2">
      <c r="A60" s="17">
        <v>3110</v>
      </c>
      <c r="B60" s="17" t="s">
        <v>72</v>
      </c>
      <c r="C60" s="17">
        <v>17200</v>
      </c>
    </row>
    <row r="61" spans="1:3" x14ac:dyDescent="0.2">
      <c r="A61" s="17">
        <v>3110</v>
      </c>
      <c r="B61" s="17" t="s">
        <v>73</v>
      </c>
      <c r="C61" s="17">
        <v>6000</v>
      </c>
    </row>
    <row r="62" spans="1:3" x14ac:dyDescent="0.2">
      <c r="A62" s="1">
        <v>3110</v>
      </c>
      <c r="B62" s="1" t="s">
        <v>74</v>
      </c>
      <c r="C62" s="1">
        <v>179295</v>
      </c>
    </row>
    <row r="63" spans="1:3" x14ac:dyDescent="0.2">
      <c r="A63" s="1">
        <v>3110</v>
      </c>
      <c r="B63" s="1" t="s">
        <v>75</v>
      </c>
      <c r="C63" s="1">
        <v>20000</v>
      </c>
    </row>
    <row r="64" spans="1:3" x14ac:dyDescent="0.2">
      <c r="A64" s="1">
        <v>3132</v>
      </c>
      <c r="B64" s="17" t="s">
        <v>188</v>
      </c>
      <c r="C64" s="1">
        <v>364841.08</v>
      </c>
    </row>
    <row r="65" spans="1:3" x14ac:dyDescent="0.2">
      <c r="A65" s="1">
        <v>3132</v>
      </c>
      <c r="B65" s="17" t="s">
        <v>70</v>
      </c>
      <c r="C65" s="1">
        <v>3457.08</v>
      </c>
    </row>
    <row r="66" spans="1:3" x14ac:dyDescent="0.2">
      <c r="A66" s="1">
        <v>3132</v>
      </c>
      <c r="B66" s="1" t="s">
        <v>74</v>
      </c>
      <c r="C66" s="1">
        <v>180000</v>
      </c>
    </row>
    <row r="67" spans="1:3" ht="13.5" thickBot="1" x14ac:dyDescent="0.25">
      <c r="A67" s="1">
        <v>3132</v>
      </c>
      <c r="B67" s="1" t="s">
        <v>76</v>
      </c>
      <c r="C67" s="1">
        <v>181384</v>
      </c>
    </row>
    <row r="68" spans="1:3" ht="31.5" x14ac:dyDescent="0.25">
      <c r="A68" s="36" t="s">
        <v>89</v>
      </c>
      <c r="B68" s="3" t="s">
        <v>8</v>
      </c>
      <c r="C68" s="25">
        <f>C70+C71+C72+C77+C87+C88+C89+C86</f>
        <v>1941102.2600000002</v>
      </c>
    </row>
    <row r="69" spans="1:3" x14ac:dyDescent="0.2">
      <c r="A69" s="7"/>
      <c r="B69" s="19" t="s">
        <v>3</v>
      </c>
      <c r="C69" s="15"/>
    </row>
    <row r="70" spans="1:3" x14ac:dyDescent="0.2">
      <c r="A70" s="7">
        <v>2111</v>
      </c>
      <c r="B70" s="35" t="s">
        <v>15</v>
      </c>
      <c r="C70" s="15">
        <v>1178783.6000000001</v>
      </c>
    </row>
    <row r="71" spans="1:3" x14ac:dyDescent="0.2">
      <c r="A71" s="7">
        <v>2120</v>
      </c>
      <c r="B71" s="23" t="s">
        <v>16</v>
      </c>
      <c r="C71" s="15">
        <v>266336.28999999998</v>
      </c>
    </row>
    <row r="72" spans="1:3" x14ac:dyDescent="0.2">
      <c r="A72" s="7">
        <v>2210</v>
      </c>
      <c r="B72" s="23" t="s">
        <v>6</v>
      </c>
      <c r="C72" s="15">
        <f>SUM(C73:C76)</f>
        <v>38776.699999999997</v>
      </c>
    </row>
    <row r="73" spans="1:3" x14ac:dyDescent="0.2">
      <c r="A73" s="5"/>
      <c r="B73" s="39" t="s">
        <v>78</v>
      </c>
      <c r="C73" s="40">
        <v>35165</v>
      </c>
    </row>
    <row r="74" spans="1:3" x14ac:dyDescent="0.2">
      <c r="A74" s="5"/>
      <c r="B74" s="39" t="s">
        <v>61</v>
      </c>
      <c r="C74" s="40">
        <v>1038.7</v>
      </c>
    </row>
    <row r="75" spans="1:3" x14ac:dyDescent="0.2">
      <c r="A75" s="5"/>
      <c r="B75" s="39" t="s">
        <v>79</v>
      </c>
      <c r="C75" s="40">
        <v>1103</v>
      </c>
    </row>
    <row r="76" spans="1:3" x14ac:dyDescent="0.2">
      <c r="A76" s="5"/>
      <c r="B76" s="39" t="s">
        <v>80</v>
      </c>
      <c r="C76" s="40">
        <v>1470</v>
      </c>
    </row>
    <row r="77" spans="1:3" x14ac:dyDescent="0.2">
      <c r="A77" s="4">
        <v>2240</v>
      </c>
      <c r="B77" s="19" t="s">
        <v>11</v>
      </c>
      <c r="C77" s="15">
        <f>SUM(C78:C85)</f>
        <v>17162.8</v>
      </c>
    </row>
    <row r="78" spans="1:3" x14ac:dyDescent="0.2">
      <c r="A78" s="5"/>
      <c r="B78" s="1" t="s">
        <v>81</v>
      </c>
      <c r="C78" s="2">
        <v>1935.99</v>
      </c>
    </row>
    <row r="79" spans="1:3" x14ac:dyDescent="0.2">
      <c r="A79" s="5"/>
      <c r="B79" s="41" t="s">
        <v>82</v>
      </c>
      <c r="C79" s="5">
        <v>580</v>
      </c>
    </row>
    <row r="80" spans="1:3" x14ac:dyDescent="0.2">
      <c r="A80" s="5"/>
      <c r="B80" s="41" t="s">
        <v>83</v>
      </c>
      <c r="C80" s="42">
        <v>1149.53</v>
      </c>
    </row>
    <row r="81" spans="1:5" x14ac:dyDescent="0.2">
      <c r="A81" s="5"/>
      <c r="B81" s="41" t="s">
        <v>84</v>
      </c>
      <c r="C81" s="42">
        <v>1804.34</v>
      </c>
    </row>
    <row r="82" spans="1:5" x14ac:dyDescent="0.2">
      <c r="A82" s="5"/>
      <c r="B82" s="41" t="s">
        <v>85</v>
      </c>
      <c r="C82" s="42">
        <v>3416.71</v>
      </c>
    </row>
    <row r="83" spans="1:5" x14ac:dyDescent="0.2">
      <c r="A83" s="5"/>
      <c r="B83" s="41" t="s">
        <v>86</v>
      </c>
      <c r="C83" s="42">
        <v>5731.74</v>
      </c>
    </row>
    <row r="84" spans="1:5" x14ac:dyDescent="0.2">
      <c r="A84" s="5"/>
      <c r="B84" s="41" t="s">
        <v>87</v>
      </c>
      <c r="C84" s="42">
        <v>1422.23</v>
      </c>
    </row>
    <row r="85" spans="1:5" x14ac:dyDescent="0.2">
      <c r="A85" s="5"/>
      <c r="B85" s="39" t="s">
        <v>88</v>
      </c>
      <c r="C85" s="40">
        <v>1122.26</v>
      </c>
    </row>
    <row r="86" spans="1:5" x14ac:dyDescent="0.2">
      <c r="A86" s="37">
        <v>2250</v>
      </c>
      <c r="B86" s="1" t="s">
        <v>77</v>
      </c>
      <c r="C86" s="38">
        <v>13071.62</v>
      </c>
    </row>
    <row r="87" spans="1:5" x14ac:dyDescent="0.2">
      <c r="A87" s="2">
        <v>2272</v>
      </c>
      <c r="B87" s="1" t="s">
        <v>12</v>
      </c>
      <c r="C87" s="15">
        <v>2580.9</v>
      </c>
    </row>
    <row r="88" spans="1:5" x14ac:dyDescent="0.2">
      <c r="A88" s="2">
        <v>2273</v>
      </c>
      <c r="B88" s="1" t="s">
        <v>13</v>
      </c>
      <c r="C88" s="15">
        <v>56825.5</v>
      </c>
    </row>
    <row r="89" spans="1:5" ht="13.5" thickBot="1" x14ac:dyDescent="0.25">
      <c r="A89" s="7">
        <v>2274</v>
      </c>
      <c r="B89" s="1" t="s">
        <v>14</v>
      </c>
      <c r="C89" s="15">
        <v>367564.85</v>
      </c>
    </row>
    <row r="90" spans="1:5" ht="15.75" x14ac:dyDescent="0.25">
      <c r="A90" s="16" t="s">
        <v>179</v>
      </c>
      <c r="B90" s="3" t="s">
        <v>8</v>
      </c>
      <c r="C90" s="25">
        <f>C92+C93+C94+C109+C127+C128+C129+C130+C131+C133+C107+C132+C108</f>
        <v>11372072.880000001</v>
      </c>
    </row>
    <row r="91" spans="1:5" x14ac:dyDescent="0.2">
      <c r="A91" s="7"/>
      <c r="B91" s="19" t="s">
        <v>3</v>
      </c>
      <c r="C91" s="15"/>
    </row>
    <row r="92" spans="1:5" x14ac:dyDescent="0.2">
      <c r="A92" s="7">
        <v>2111</v>
      </c>
      <c r="B92" s="23" t="s">
        <v>15</v>
      </c>
      <c r="C92" s="15">
        <v>7390668.3700000001</v>
      </c>
    </row>
    <row r="93" spans="1:5" x14ac:dyDescent="0.2">
      <c r="A93" s="7">
        <v>2120</v>
      </c>
      <c r="B93" s="23" t="s">
        <v>16</v>
      </c>
      <c r="C93" s="15">
        <v>1639469.17</v>
      </c>
    </row>
    <row r="94" spans="1:5" x14ac:dyDescent="0.2">
      <c r="A94" s="7">
        <v>2210</v>
      </c>
      <c r="B94" s="23" t="s">
        <v>6</v>
      </c>
      <c r="C94" s="15">
        <f>SUM(C95:C106)</f>
        <v>109735.98000000001</v>
      </c>
    </row>
    <row r="95" spans="1:5" x14ac:dyDescent="0.2">
      <c r="A95" s="31"/>
      <c r="B95" s="43" t="s">
        <v>91</v>
      </c>
      <c r="C95" s="43">
        <v>13081</v>
      </c>
      <c r="D95" s="22"/>
      <c r="E95" s="21"/>
    </row>
    <row r="96" spans="1:5" x14ac:dyDescent="0.2">
      <c r="A96" s="31"/>
      <c r="B96" s="43" t="s">
        <v>92</v>
      </c>
      <c r="C96" s="43">
        <v>37520.01</v>
      </c>
      <c r="D96" s="22"/>
      <c r="E96" s="21"/>
    </row>
    <row r="97" spans="1:5" x14ac:dyDescent="0.2">
      <c r="A97" s="31"/>
      <c r="B97" s="43" t="s">
        <v>93</v>
      </c>
      <c r="C97" s="43">
        <v>12110.5</v>
      </c>
      <c r="D97" s="22"/>
      <c r="E97" s="21"/>
    </row>
    <row r="98" spans="1:5" x14ac:dyDescent="0.2">
      <c r="A98" s="31"/>
      <c r="B98" s="43" t="s">
        <v>94</v>
      </c>
      <c r="C98" s="43">
        <v>9261</v>
      </c>
      <c r="E98" s="20"/>
    </row>
    <row r="99" spans="1:5" x14ac:dyDescent="0.2">
      <c r="A99" s="31"/>
      <c r="B99" s="43" t="s">
        <v>95</v>
      </c>
      <c r="C99" s="43">
        <v>1156.31</v>
      </c>
    </row>
    <row r="100" spans="1:5" x14ac:dyDescent="0.2">
      <c r="A100" s="31"/>
      <c r="B100" s="43" t="s">
        <v>96</v>
      </c>
      <c r="C100" s="43">
        <v>952.56</v>
      </c>
    </row>
    <row r="101" spans="1:5" x14ac:dyDescent="0.2">
      <c r="A101" s="31"/>
      <c r="B101" s="43" t="s">
        <v>97</v>
      </c>
      <c r="C101" s="43">
        <v>3680</v>
      </c>
    </row>
    <row r="102" spans="1:5" x14ac:dyDescent="0.2">
      <c r="A102" s="31"/>
      <c r="B102" s="43" t="s">
        <v>98</v>
      </c>
      <c r="C102" s="43">
        <v>660</v>
      </c>
    </row>
    <row r="103" spans="1:5" x14ac:dyDescent="0.2">
      <c r="A103" s="31"/>
      <c r="B103" s="43" t="s">
        <v>99</v>
      </c>
      <c r="C103" s="43">
        <v>16094.6</v>
      </c>
    </row>
    <row r="104" spans="1:5" x14ac:dyDescent="0.2">
      <c r="A104" s="31"/>
      <c r="B104" s="43" t="s">
        <v>100</v>
      </c>
      <c r="C104" s="43">
        <v>1660</v>
      </c>
    </row>
    <row r="105" spans="1:5" x14ac:dyDescent="0.2">
      <c r="A105" s="31"/>
      <c r="B105" s="43" t="s">
        <v>101</v>
      </c>
      <c r="C105" s="43">
        <v>12210</v>
      </c>
    </row>
    <row r="106" spans="1:5" x14ac:dyDescent="0.2">
      <c r="A106" s="31"/>
      <c r="B106" s="43" t="s">
        <v>102</v>
      </c>
      <c r="C106" s="43">
        <v>1350</v>
      </c>
    </row>
    <row r="107" spans="1:5" x14ac:dyDescent="0.2">
      <c r="A107" s="7">
        <v>2220</v>
      </c>
      <c r="B107" s="23" t="s">
        <v>33</v>
      </c>
      <c r="C107" s="15">
        <v>4292.96</v>
      </c>
    </row>
    <row r="108" spans="1:5" x14ac:dyDescent="0.2">
      <c r="A108" s="7">
        <v>2230</v>
      </c>
      <c r="B108" s="23" t="s">
        <v>90</v>
      </c>
      <c r="C108" s="15">
        <v>829598.17</v>
      </c>
    </row>
    <row r="109" spans="1:5" x14ac:dyDescent="0.2">
      <c r="A109" s="4">
        <v>2240</v>
      </c>
      <c r="B109" s="23" t="s">
        <v>11</v>
      </c>
      <c r="C109" s="15">
        <f>SUM(C110:C126)</f>
        <v>255727.88999999998</v>
      </c>
    </row>
    <row r="110" spans="1:5" x14ac:dyDescent="0.2">
      <c r="A110" s="31"/>
      <c r="B110" s="43" t="s">
        <v>103</v>
      </c>
      <c r="C110" s="44">
        <v>2970</v>
      </c>
    </row>
    <row r="111" spans="1:5" x14ac:dyDescent="0.2">
      <c r="A111" s="31"/>
      <c r="B111" s="43" t="s">
        <v>104</v>
      </c>
      <c r="C111" s="44">
        <v>2503.6799999999998</v>
      </c>
    </row>
    <row r="112" spans="1:5" x14ac:dyDescent="0.2">
      <c r="A112" s="31"/>
      <c r="B112" s="43" t="s">
        <v>105</v>
      </c>
      <c r="C112" s="44">
        <v>9955</v>
      </c>
    </row>
    <row r="113" spans="1:3" x14ac:dyDescent="0.2">
      <c r="A113" s="31"/>
      <c r="B113" s="43" t="s">
        <v>106</v>
      </c>
      <c r="C113" s="44">
        <v>8991.42</v>
      </c>
    </row>
    <row r="114" spans="1:3" x14ac:dyDescent="0.2">
      <c r="A114" s="31"/>
      <c r="B114" s="43" t="s">
        <v>107</v>
      </c>
      <c r="C114" s="44">
        <v>9005.42</v>
      </c>
    </row>
    <row r="115" spans="1:3" x14ac:dyDescent="0.2">
      <c r="A115" s="31"/>
      <c r="B115" s="43" t="s">
        <v>108</v>
      </c>
      <c r="C115" s="44">
        <v>6430.98</v>
      </c>
    </row>
    <row r="116" spans="1:3" x14ac:dyDescent="0.2">
      <c r="A116" s="31"/>
      <c r="B116" s="43" t="s">
        <v>109</v>
      </c>
      <c r="C116" s="44">
        <v>22728.28</v>
      </c>
    </row>
    <row r="117" spans="1:3" x14ac:dyDescent="0.2">
      <c r="A117" s="31"/>
      <c r="B117" s="43" t="s">
        <v>110</v>
      </c>
      <c r="C117" s="44">
        <v>7732</v>
      </c>
    </row>
    <row r="118" spans="1:3" x14ac:dyDescent="0.2">
      <c r="A118" s="31"/>
      <c r="B118" s="43" t="s">
        <v>111</v>
      </c>
      <c r="C118" s="44">
        <v>2147.36</v>
      </c>
    </row>
    <row r="119" spans="1:3" x14ac:dyDescent="0.2">
      <c r="A119" s="31"/>
      <c r="B119" s="32" t="s">
        <v>112</v>
      </c>
      <c r="C119" s="44">
        <v>28750.58</v>
      </c>
    </row>
    <row r="120" spans="1:3" x14ac:dyDescent="0.2">
      <c r="A120" s="31"/>
      <c r="B120" s="32" t="s">
        <v>113</v>
      </c>
      <c r="C120" s="44">
        <v>2620</v>
      </c>
    </row>
    <row r="121" spans="1:3" x14ac:dyDescent="0.2">
      <c r="A121" s="31"/>
      <c r="B121" s="32" t="s">
        <v>114</v>
      </c>
      <c r="C121" s="44">
        <v>2773.3</v>
      </c>
    </row>
    <row r="122" spans="1:3" x14ac:dyDescent="0.2">
      <c r="A122" s="31"/>
      <c r="B122" s="32" t="s">
        <v>115</v>
      </c>
      <c r="C122" s="44">
        <v>18861</v>
      </c>
    </row>
    <row r="123" spans="1:3" x14ac:dyDescent="0.2">
      <c r="A123" s="31"/>
      <c r="B123" s="32" t="s">
        <v>116</v>
      </c>
      <c r="C123" s="44">
        <v>6866.97</v>
      </c>
    </row>
    <row r="124" spans="1:3" x14ac:dyDescent="0.2">
      <c r="A124" s="31"/>
      <c r="B124" s="32" t="s">
        <v>117</v>
      </c>
      <c r="C124" s="44">
        <v>1</v>
      </c>
    </row>
    <row r="125" spans="1:3" x14ac:dyDescent="0.2">
      <c r="A125" s="31"/>
      <c r="B125" s="32" t="s">
        <v>118</v>
      </c>
      <c r="C125" s="44">
        <v>123361</v>
      </c>
    </row>
    <row r="126" spans="1:3" x14ac:dyDescent="0.2">
      <c r="A126" s="31"/>
      <c r="B126" s="32" t="s">
        <v>119</v>
      </c>
      <c r="C126" s="44">
        <v>29.9</v>
      </c>
    </row>
    <row r="127" spans="1:3" x14ac:dyDescent="0.2">
      <c r="A127" s="7">
        <v>2250</v>
      </c>
      <c r="B127" s="19" t="s">
        <v>29</v>
      </c>
      <c r="C127" s="18">
        <v>2879.19</v>
      </c>
    </row>
    <row r="128" spans="1:3" x14ac:dyDescent="0.2">
      <c r="A128" s="2">
        <v>2272</v>
      </c>
      <c r="B128" s="1" t="s">
        <v>12</v>
      </c>
      <c r="C128" s="15">
        <v>73958.850000000006</v>
      </c>
    </row>
    <row r="129" spans="1:3" x14ac:dyDescent="0.2">
      <c r="A129" s="2">
        <v>2273</v>
      </c>
      <c r="B129" s="1" t="s">
        <v>13</v>
      </c>
      <c r="C129" s="15">
        <v>499670.17</v>
      </c>
    </row>
    <row r="130" spans="1:3" x14ac:dyDescent="0.2">
      <c r="A130" s="2">
        <v>2274</v>
      </c>
      <c r="B130" s="1" t="s">
        <v>14</v>
      </c>
      <c r="C130" s="15">
        <v>452510.64</v>
      </c>
    </row>
    <row r="131" spans="1:3" x14ac:dyDescent="0.2">
      <c r="A131" s="7">
        <v>2275</v>
      </c>
      <c r="B131" s="1" t="s">
        <v>27</v>
      </c>
      <c r="C131" s="15">
        <v>103909.61</v>
      </c>
    </row>
    <row r="132" spans="1:3" x14ac:dyDescent="0.2">
      <c r="A132" s="7">
        <v>2282</v>
      </c>
      <c r="B132" s="1" t="s">
        <v>35</v>
      </c>
      <c r="C132" s="15">
        <v>225.99</v>
      </c>
    </row>
    <row r="133" spans="1:3" ht="13.5" thickBot="1" x14ac:dyDescent="0.25">
      <c r="A133" s="7">
        <v>2800</v>
      </c>
      <c r="B133" s="1" t="s">
        <v>26</v>
      </c>
      <c r="C133" s="15">
        <v>9425.89</v>
      </c>
    </row>
    <row r="134" spans="1:3" ht="15.75" x14ac:dyDescent="0.25">
      <c r="A134" s="13" t="s">
        <v>182</v>
      </c>
      <c r="B134" s="3" t="s">
        <v>8</v>
      </c>
      <c r="C134" s="24">
        <f>C136</f>
        <v>122904</v>
      </c>
    </row>
    <row r="135" spans="1:3" x14ac:dyDescent="0.2">
      <c r="A135" s="7"/>
      <c r="B135" s="19" t="s">
        <v>3</v>
      </c>
      <c r="C135" s="15"/>
    </row>
    <row r="136" spans="1:3" x14ac:dyDescent="0.2">
      <c r="A136" s="28">
        <v>3110</v>
      </c>
      <c r="B136" s="29" t="s">
        <v>66</v>
      </c>
      <c r="C136" s="30">
        <f>SUM(C137:C138)</f>
        <v>122904</v>
      </c>
    </row>
    <row r="137" spans="1:3" x14ac:dyDescent="0.2">
      <c r="A137" s="17">
        <v>3110</v>
      </c>
      <c r="B137" s="17" t="s">
        <v>120</v>
      </c>
      <c r="C137" s="17">
        <v>115904</v>
      </c>
    </row>
    <row r="138" spans="1:3" ht="13.5" thickBot="1" x14ac:dyDescent="0.25">
      <c r="A138" s="17">
        <v>3110</v>
      </c>
      <c r="B138" s="17" t="s">
        <v>121</v>
      </c>
      <c r="C138" s="17">
        <v>7000</v>
      </c>
    </row>
    <row r="139" spans="1:3" ht="31.5" x14ac:dyDescent="0.25">
      <c r="A139" s="16" t="s">
        <v>178</v>
      </c>
      <c r="B139" s="3" t="s">
        <v>8</v>
      </c>
      <c r="C139" s="25">
        <f>C141+C142+C143+C150+C160+C161+C163+C148+C162+C149</f>
        <v>1322446.8599999996</v>
      </c>
    </row>
    <row r="140" spans="1:3" x14ac:dyDescent="0.2">
      <c r="A140" s="7"/>
      <c r="B140" s="19" t="s">
        <v>3</v>
      </c>
      <c r="C140" s="15"/>
    </row>
    <row r="141" spans="1:3" x14ac:dyDescent="0.2">
      <c r="A141" s="7">
        <v>2111</v>
      </c>
      <c r="B141" s="23" t="s">
        <v>15</v>
      </c>
      <c r="C141" s="15">
        <v>981209.76</v>
      </c>
    </row>
    <row r="142" spans="1:3" x14ac:dyDescent="0.2">
      <c r="A142" s="7">
        <v>2120</v>
      </c>
      <c r="B142" s="23" t="s">
        <v>16</v>
      </c>
      <c r="C142" s="15">
        <v>201405.37</v>
      </c>
    </row>
    <row r="143" spans="1:3" x14ac:dyDescent="0.2">
      <c r="A143" s="7">
        <v>2210</v>
      </c>
      <c r="B143" s="23" t="s">
        <v>6</v>
      </c>
      <c r="C143" s="46">
        <f>SUM(C144:C147)</f>
        <v>49196.2</v>
      </c>
    </row>
    <row r="144" spans="1:3" x14ac:dyDescent="0.2">
      <c r="A144" s="2"/>
      <c r="B144" s="1" t="s">
        <v>131</v>
      </c>
      <c r="C144" s="1">
        <v>32742</v>
      </c>
    </row>
    <row r="145" spans="1:3" x14ac:dyDescent="0.2">
      <c r="A145" s="2"/>
      <c r="B145" s="1" t="s">
        <v>61</v>
      </c>
      <c r="C145" s="1">
        <v>8498</v>
      </c>
    </row>
    <row r="146" spans="1:3" x14ac:dyDescent="0.2">
      <c r="A146" s="2"/>
      <c r="B146" s="1" t="s">
        <v>79</v>
      </c>
      <c r="C146" s="1">
        <v>4689.2</v>
      </c>
    </row>
    <row r="147" spans="1:3" x14ac:dyDescent="0.2">
      <c r="A147" s="2"/>
      <c r="B147" s="1" t="s">
        <v>132</v>
      </c>
      <c r="C147" s="1">
        <v>3267</v>
      </c>
    </row>
    <row r="148" spans="1:3" ht="12" customHeight="1" x14ac:dyDescent="0.2">
      <c r="A148" s="7"/>
      <c r="B148" s="23"/>
      <c r="C148" s="15"/>
    </row>
    <row r="149" spans="1:3" x14ac:dyDescent="0.2">
      <c r="A149" s="7"/>
      <c r="B149" s="23"/>
      <c r="C149" s="15"/>
    </row>
    <row r="150" spans="1:3" x14ac:dyDescent="0.2">
      <c r="A150" s="4">
        <v>2240</v>
      </c>
      <c r="B150" s="19" t="s">
        <v>11</v>
      </c>
      <c r="C150" s="15">
        <f>SUM(C151:C159)</f>
        <v>79164.909999999989</v>
      </c>
    </row>
    <row r="151" spans="1:3" x14ac:dyDescent="0.2">
      <c r="A151" s="31"/>
      <c r="B151" s="19" t="s">
        <v>122</v>
      </c>
      <c r="C151" s="19">
        <v>6002.5</v>
      </c>
    </row>
    <row r="152" spans="1:3" x14ac:dyDescent="0.2">
      <c r="A152" s="31"/>
      <c r="B152" s="45" t="s">
        <v>123</v>
      </c>
      <c r="C152" s="19">
        <v>58132.25</v>
      </c>
    </row>
    <row r="153" spans="1:3" x14ac:dyDescent="0.2">
      <c r="A153" s="31"/>
      <c r="B153" s="45" t="s">
        <v>124</v>
      </c>
      <c r="C153" s="19">
        <v>1986</v>
      </c>
    </row>
    <row r="154" spans="1:3" x14ac:dyDescent="0.2">
      <c r="A154" s="31"/>
      <c r="B154" s="45" t="s">
        <v>125</v>
      </c>
      <c r="C154" s="19">
        <v>7651</v>
      </c>
    </row>
    <row r="155" spans="1:3" x14ac:dyDescent="0.2">
      <c r="A155" s="31"/>
      <c r="B155" s="1" t="s">
        <v>126</v>
      </c>
      <c r="C155" s="1">
        <v>798.03</v>
      </c>
    </row>
    <row r="156" spans="1:3" x14ac:dyDescent="0.2">
      <c r="A156" s="31"/>
      <c r="B156" s="1" t="s">
        <v>127</v>
      </c>
      <c r="C156" s="1">
        <v>578.34</v>
      </c>
    </row>
    <row r="157" spans="1:3" x14ac:dyDescent="0.2">
      <c r="A157" s="31"/>
      <c r="B157" s="1" t="s">
        <v>128</v>
      </c>
      <c r="C157" s="1">
        <v>1682.79</v>
      </c>
    </row>
    <row r="158" spans="1:3" x14ac:dyDescent="0.2">
      <c r="A158" s="31"/>
      <c r="B158" s="1" t="s">
        <v>129</v>
      </c>
      <c r="C158" s="1">
        <v>249</v>
      </c>
    </row>
    <row r="159" spans="1:3" x14ac:dyDescent="0.2">
      <c r="A159" s="31"/>
      <c r="B159" s="1" t="s">
        <v>130</v>
      </c>
      <c r="C159" s="1">
        <v>2085</v>
      </c>
    </row>
    <row r="160" spans="1:3" x14ac:dyDescent="0.2">
      <c r="A160" s="7">
        <v>2250</v>
      </c>
      <c r="B160" s="19" t="s">
        <v>29</v>
      </c>
      <c r="C160" s="18">
        <v>6112.84</v>
      </c>
    </row>
    <row r="161" spans="1:3" x14ac:dyDescent="0.2">
      <c r="A161" s="2">
        <v>2273</v>
      </c>
      <c r="B161" s="1" t="s">
        <v>13</v>
      </c>
      <c r="C161" s="15">
        <v>4077.38</v>
      </c>
    </row>
    <row r="162" spans="1:3" x14ac:dyDescent="0.2">
      <c r="A162" s="7">
        <v>2282</v>
      </c>
      <c r="B162" s="1" t="s">
        <v>35</v>
      </c>
      <c r="C162" s="15">
        <v>1280.4000000000001</v>
      </c>
    </row>
    <row r="163" spans="1:3" ht="13.5" thickBot="1" x14ac:dyDescent="0.25">
      <c r="A163" s="2"/>
      <c r="B163" s="1"/>
      <c r="C163" s="15"/>
    </row>
    <row r="164" spans="1:3" ht="15.75" x14ac:dyDescent="0.25">
      <c r="A164" s="16" t="s">
        <v>133</v>
      </c>
      <c r="B164" s="3" t="s">
        <v>8</v>
      </c>
      <c r="C164" s="25">
        <f>C166+C167+C168+C170+C171</f>
        <v>265559.43000000005</v>
      </c>
    </row>
    <row r="165" spans="1:3" x14ac:dyDescent="0.2">
      <c r="A165" s="7"/>
      <c r="B165" s="19" t="s">
        <v>3</v>
      </c>
      <c r="C165" s="15"/>
    </row>
    <row r="166" spans="1:3" x14ac:dyDescent="0.2">
      <c r="A166" s="7">
        <v>2111</v>
      </c>
      <c r="B166" s="23" t="s">
        <v>15</v>
      </c>
      <c r="C166" s="15">
        <v>212949.2</v>
      </c>
    </row>
    <row r="167" spans="1:3" x14ac:dyDescent="0.2">
      <c r="A167" s="7">
        <v>2120</v>
      </c>
      <c r="B167" s="23" t="s">
        <v>16</v>
      </c>
      <c r="C167" s="15">
        <v>46972.73</v>
      </c>
    </row>
    <row r="168" spans="1:3" x14ac:dyDescent="0.2">
      <c r="A168" s="4">
        <v>2240</v>
      </c>
      <c r="B168" s="19" t="s">
        <v>11</v>
      </c>
      <c r="C168" s="15">
        <f>SUM(C169:C169)</f>
        <v>1042.71</v>
      </c>
    </row>
    <row r="169" spans="1:3" x14ac:dyDescent="0.2">
      <c r="A169" s="31"/>
      <c r="B169" s="19" t="s">
        <v>122</v>
      </c>
      <c r="C169" s="19">
        <v>1042.71</v>
      </c>
    </row>
    <row r="170" spans="1:3" x14ac:dyDescent="0.2">
      <c r="A170" s="7">
        <v>2250</v>
      </c>
      <c r="B170" s="19" t="s">
        <v>29</v>
      </c>
      <c r="C170" s="18">
        <v>3128.96</v>
      </c>
    </row>
    <row r="171" spans="1:3" ht="13.5" thickBot="1" x14ac:dyDescent="0.25">
      <c r="A171" s="2">
        <v>2273</v>
      </c>
      <c r="B171" s="1" t="s">
        <v>13</v>
      </c>
      <c r="C171" s="15">
        <v>1465.83</v>
      </c>
    </row>
    <row r="172" spans="1:3" ht="15.75" x14ac:dyDescent="0.25">
      <c r="A172" s="16" t="s">
        <v>185</v>
      </c>
      <c r="B172" s="3" t="s">
        <v>8</v>
      </c>
      <c r="C172" s="25">
        <v>72222.64</v>
      </c>
    </row>
    <row r="173" spans="1:3" x14ac:dyDescent="0.2">
      <c r="A173" s="7"/>
      <c r="B173" s="19" t="s">
        <v>3</v>
      </c>
      <c r="C173" s="15"/>
    </row>
    <row r="174" spans="1:3" x14ac:dyDescent="0.2">
      <c r="A174" s="7">
        <v>2240</v>
      </c>
      <c r="B174" s="23" t="s">
        <v>187</v>
      </c>
      <c r="C174" s="15">
        <v>72.64</v>
      </c>
    </row>
    <row r="175" spans="1:3" ht="13.5" thickBot="1" x14ac:dyDescent="0.25">
      <c r="A175" s="7">
        <v>2730</v>
      </c>
      <c r="B175" s="23" t="s">
        <v>186</v>
      </c>
      <c r="C175" s="15">
        <v>72150</v>
      </c>
    </row>
    <row r="176" spans="1:3" ht="15.75" x14ac:dyDescent="0.25">
      <c r="A176" s="16" t="s">
        <v>181</v>
      </c>
      <c r="B176" s="3" t="s">
        <v>8</v>
      </c>
      <c r="C176" s="25">
        <v>247234.1</v>
      </c>
    </row>
    <row r="177" spans="1:3" x14ac:dyDescent="0.2">
      <c r="A177" s="7"/>
      <c r="B177" s="19" t="s">
        <v>3</v>
      </c>
      <c r="C177" s="15"/>
    </row>
    <row r="178" spans="1:3" x14ac:dyDescent="0.2">
      <c r="A178" s="7">
        <v>3142</v>
      </c>
      <c r="B178" s="23" t="s">
        <v>180</v>
      </c>
      <c r="C178" s="15">
        <v>247234.1</v>
      </c>
    </row>
    <row r="179" spans="1:3" x14ac:dyDescent="0.2">
      <c r="A179" s="2"/>
      <c r="B179" s="19" t="s">
        <v>183</v>
      </c>
      <c r="C179" s="54">
        <v>230200.19</v>
      </c>
    </row>
    <row r="180" spans="1:3" x14ac:dyDescent="0.2">
      <c r="A180" s="1"/>
      <c r="B180" s="1" t="s">
        <v>184</v>
      </c>
      <c r="C180" s="1">
        <v>17033.91</v>
      </c>
    </row>
  </sheetData>
  <mergeCells count="3">
    <mergeCell ref="B4:C4"/>
    <mergeCell ref="B5:C5"/>
    <mergeCell ref="A1:C1"/>
  </mergeCells>
  <phoneticPr fontId="0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opLeftCell="A66" workbookViewId="0">
      <selection activeCell="B86" sqref="B86"/>
    </sheetView>
  </sheetViews>
  <sheetFormatPr defaultRowHeight="12.75" x14ac:dyDescent="0.2"/>
  <cols>
    <col min="1" max="1" width="23.5703125" customWidth="1"/>
    <col min="2" max="2" width="68.42578125" bestFit="1" customWidth="1"/>
    <col min="3" max="3" width="18.28515625" customWidth="1"/>
    <col min="4" max="4" width="10.42578125" bestFit="1" customWidth="1"/>
  </cols>
  <sheetData>
    <row r="1" spans="1:9" x14ac:dyDescent="0.2">
      <c r="B1" s="10" t="s">
        <v>192</v>
      </c>
    </row>
    <row r="2" spans="1:9" x14ac:dyDescent="0.2">
      <c r="B2" s="57" t="s">
        <v>4</v>
      </c>
      <c r="C2" s="59"/>
    </row>
    <row r="3" spans="1:9" x14ac:dyDescent="0.2">
      <c r="B3" s="57" t="s">
        <v>5</v>
      </c>
      <c r="C3" s="59"/>
    </row>
    <row r="4" spans="1:9" ht="15.75" x14ac:dyDescent="0.25">
      <c r="B4" s="11" t="s">
        <v>19</v>
      </c>
      <c r="C4" s="10"/>
      <c r="D4" s="10"/>
      <c r="E4" s="10"/>
      <c r="F4" s="10"/>
      <c r="G4" s="10"/>
      <c r="H4" s="10"/>
      <c r="I4" s="10"/>
    </row>
    <row r="5" spans="1:9" ht="21" x14ac:dyDescent="0.35">
      <c r="B5" s="11" t="s">
        <v>176</v>
      </c>
      <c r="C5" s="10"/>
      <c r="D5" s="27"/>
      <c r="E5" s="10"/>
      <c r="F5" s="10"/>
      <c r="G5" s="10"/>
      <c r="H5" s="10"/>
      <c r="I5" s="10"/>
    </row>
    <row r="6" spans="1:9" ht="15.75" x14ac:dyDescent="0.25">
      <c r="B6" s="11" t="s">
        <v>20</v>
      </c>
      <c r="C6" s="10"/>
      <c r="D6" s="10"/>
      <c r="E6" s="10"/>
      <c r="F6" s="10"/>
      <c r="G6" s="10"/>
      <c r="H6" s="10"/>
      <c r="I6" s="10"/>
    </row>
    <row r="7" spans="1:9" ht="13.5" thickBot="1" x14ac:dyDescent="0.25">
      <c r="D7" s="10"/>
      <c r="E7" s="10"/>
      <c r="F7" s="10"/>
      <c r="G7" s="10"/>
      <c r="H7" s="10"/>
      <c r="I7" s="10"/>
    </row>
    <row r="8" spans="1:9" ht="16.5" thickBot="1" x14ac:dyDescent="0.3">
      <c r="A8" s="16" t="s">
        <v>135</v>
      </c>
      <c r="B8" s="3" t="s">
        <v>24</v>
      </c>
      <c r="C8" s="14">
        <v>0</v>
      </c>
    </row>
    <row r="9" spans="1:9" ht="16.5" thickBot="1" x14ac:dyDescent="0.3">
      <c r="A9" s="16"/>
      <c r="B9" s="5" t="s">
        <v>30</v>
      </c>
      <c r="C9" s="14">
        <v>36671.39</v>
      </c>
    </row>
    <row r="10" spans="1:9" ht="16.5" thickBot="1" x14ac:dyDescent="0.3">
      <c r="A10" s="48" t="s">
        <v>10</v>
      </c>
      <c r="B10" s="5" t="s">
        <v>21</v>
      </c>
      <c r="C10" s="14">
        <f>C12+C13+C11</f>
        <v>32079.43</v>
      </c>
    </row>
    <row r="11" spans="1:9" ht="16.5" thickBot="1" x14ac:dyDescent="0.3">
      <c r="A11" s="48"/>
      <c r="B11" s="47" t="s">
        <v>194</v>
      </c>
      <c r="C11" s="14">
        <v>10217.01</v>
      </c>
    </row>
    <row r="12" spans="1:9" ht="16.5" thickBot="1" x14ac:dyDescent="0.3">
      <c r="A12" s="48"/>
      <c r="B12" s="47" t="s">
        <v>195</v>
      </c>
      <c r="C12" s="14">
        <v>4825.92</v>
      </c>
    </row>
    <row r="13" spans="1:9" ht="15.75" x14ac:dyDescent="0.25">
      <c r="A13" s="48"/>
      <c r="B13" s="47" t="s">
        <v>134</v>
      </c>
      <c r="C13" s="14">
        <v>17036.5</v>
      </c>
    </row>
    <row r="14" spans="1:9" ht="15.75" x14ac:dyDescent="0.25">
      <c r="A14" s="12"/>
      <c r="B14" s="5" t="s">
        <v>22</v>
      </c>
      <c r="C14" s="26">
        <f>C16+C23+C26</f>
        <v>46382.520000000004</v>
      </c>
    </row>
    <row r="15" spans="1:9" ht="15.75" x14ac:dyDescent="0.25">
      <c r="A15" s="12"/>
      <c r="B15" s="2" t="s">
        <v>3</v>
      </c>
      <c r="C15" s="9"/>
    </row>
    <row r="16" spans="1:9" x14ac:dyDescent="0.2">
      <c r="A16" s="7" t="s">
        <v>7</v>
      </c>
      <c r="B16" s="6" t="s">
        <v>6</v>
      </c>
      <c r="C16" s="15">
        <f>SUM(C17:C22)</f>
        <v>41455.520000000004</v>
      </c>
    </row>
    <row r="17" spans="1:3" x14ac:dyDescent="0.2">
      <c r="A17" s="7"/>
      <c r="B17" s="1" t="s">
        <v>136</v>
      </c>
      <c r="C17" s="1">
        <v>34612.800000000003</v>
      </c>
    </row>
    <row r="18" spans="1:3" x14ac:dyDescent="0.2">
      <c r="A18" s="7"/>
      <c r="B18" s="49" t="s">
        <v>61</v>
      </c>
      <c r="C18" s="49">
        <v>3434</v>
      </c>
    </row>
    <row r="19" spans="1:3" x14ac:dyDescent="0.2">
      <c r="A19" s="7"/>
      <c r="B19" s="49" t="s">
        <v>137</v>
      </c>
      <c r="C19" s="49">
        <v>597</v>
      </c>
    </row>
    <row r="20" spans="1:3" x14ac:dyDescent="0.2">
      <c r="A20" s="7"/>
      <c r="B20" s="49" t="s">
        <v>138</v>
      </c>
      <c r="C20" s="49">
        <v>1100</v>
      </c>
    </row>
    <row r="21" spans="1:3" x14ac:dyDescent="0.2">
      <c r="A21" s="7"/>
      <c r="B21" s="49" t="s">
        <v>139</v>
      </c>
      <c r="C21" s="49">
        <v>1005</v>
      </c>
    </row>
    <row r="22" spans="1:3" x14ac:dyDescent="0.2">
      <c r="A22" s="7"/>
      <c r="B22" s="49" t="s">
        <v>191</v>
      </c>
      <c r="C22" s="49">
        <v>706.72</v>
      </c>
    </row>
    <row r="23" spans="1:3" x14ac:dyDescent="0.2">
      <c r="A23" s="7" t="s">
        <v>9</v>
      </c>
      <c r="B23" s="49" t="s">
        <v>143</v>
      </c>
      <c r="C23" s="49">
        <f>C24+C25</f>
        <v>692</v>
      </c>
    </row>
    <row r="24" spans="1:3" x14ac:dyDescent="0.2">
      <c r="A24" s="7"/>
      <c r="B24" s="49" t="s">
        <v>140</v>
      </c>
      <c r="C24" s="49">
        <v>660</v>
      </c>
    </row>
    <row r="25" spans="1:3" x14ac:dyDescent="0.2">
      <c r="A25" s="7"/>
      <c r="B25" s="49" t="s">
        <v>141</v>
      </c>
      <c r="C25" s="49">
        <v>32</v>
      </c>
    </row>
    <row r="26" spans="1:3" x14ac:dyDescent="0.2">
      <c r="A26" s="7" t="s">
        <v>28</v>
      </c>
      <c r="B26" s="49" t="s">
        <v>189</v>
      </c>
      <c r="C26" s="56">
        <v>4235</v>
      </c>
    </row>
    <row r="27" spans="1:3" ht="13.5" thickBot="1" x14ac:dyDescent="0.25">
      <c r="A27" s="7"/>
      <c r="B27" s="1" t="s">
        <v>23</v>
      </c>
      <c r="C27" s="15">
        <f>C9+C10+C8-C14</f>
        <v>22368.300000000003</v>
      </c>
    </row>
    <row r="28" spans="1:3" ht="16.5" thickBot="1" x14ac:dyDescent="0.3">
      <c r="A28" s="16" t="s">
        <v>144</v>
      </c>
      <c r="B28" s="3" t="s">
        <v>24</v>
      </c>
      <c r="C28" s="14">
        <v>0</v>
      </c>
    </row>
    <row r="29" spans="1:3" ht="16.5" thickBot="1" x14ac:dyDescent="0.3">
      <c r="A29" s="16"/>
      <c r="B29" s="5" t="s">
        <v>30</v>
      </c>
      <c r="C29" s="14">
        <v>8099.52</v>
      </c>
    </row>
    <row r="30" spans="1:3" ht="16.5" thickBot="1" x14ac:dyDescent="0.3">
      <c r="A30" s="48" t="s">
        <v>10</v>
      </c>
      <c r="B30" s="5" t="s">
        <v>21</v>
      </c>
      <c r="C30" s="14">
        <f>C31</f>
        <v>66584.679999999993</v>
      </c>
    </row>
    <row r="31" spans="1:3" ht="15.75" x14ac:dyDescent="0.25">
      <c r="A31" s="48"/>
      <c r="B31" s="47" t="s">
        <v>193</v>
      </c>
      <c r="C31" s="14">
        <v>66584.679999999993</v>
      </c>
    </row>
    <row r="32" spans="1:3" ht="15.75" x14ac:dyDescent="0.25">
      <c r="A32" s="12"/>
      <c r="B32" s="5" t="s">
        <v>22</v>
      </c>
      <c r="C32" s="26">
        <f>C34+C44+C46</f>
        <v>96577.58</v>
      </c>
    </row>
    <row r="33" spans="1:3" ht="15.75" x14ac:dyDescent="0.25">
      <c r="A33" s="12"/>
      <c r="B33" s="2" t="s">
        <v>3</v>
      </c>
      <c r="C33" s="9"/>
    </row>
    <row r="34" spans="1:3" x14ac:dyDescent="0.2">
      <c r="A34" s="2" t="s">
        <v>7</v>
      </c>
      <c r="B34" s="2" t="s">
        <v>6</v>
      </c>
      <c r="C34" s="54">
        <f>SUM(C35:C43)</f>
        <v>81418.930000000008</v>
      </c>
    </row>
    <row r="35" spans="1:3" x14ac:dyDescent="0.2">
      <c r="A35" s="2"/>
      <c r="B35" s="2" t="s">
        <v>136</v>
      </c>
      <c r="C35" s="54">
        <v>1127.9000000000001</v>
      </c>
    </row>
    <row r="36" spans="1:3" x14ac:dyDescent="0.2">
      <c r="A36" s="53"/>
      <c r="B36" s="53" t="s">
        <v>145</v>
      </c>
      <c r="C36" s="53">
        <v>5267</v>
      </c>
    </row>
    <row r="37" spans="1:3" x14ac:dyDescent="0.2">
      <c r="A37" s="50"/>
      <c r="B37" s="51" t="s">
        <v>146</v>
      </c>
      <c r="C37" s="53">
        <v>3740</v>
      </c>
    </row>
    <row r="38" spans="1:3" x14ac:dyDescent="0.2">
      <c r="A38" s="50"/>
      <c r="B38" s="51" t="s">
        <v>147</v>
      </c>
      <c r="C38" s="53">
        <v>3200</v>
      </c>
    </row>
    <row r="39" spans="1:3" x14ac:dyDescent="0.2">
      <c r="A39" s="50"/>
      <c r="B39" s="51" t="s">
        <v>148</v>
      </c>
      <c r="C39" s="53">
        <v>2100</v>
      </c>
    </row>
    <row r="40" spans="1:3" x14ac:dyDescent="0.2">
      <c r="A40" s="50"/>
      <c r="B40" s="51" t="s">
        <v>149</v>
      </c>
      <c r="C40" s="53">
        <v>475</v>
      </c>
    </row>
    <row r="41" spans="1:3" x14ac:dyDescent="0.2">
      <c r="A41" s="50"/>
      <c r="B41" s="51" t="s">
        <v>150</v>
      </c>
      <c r="C41" s="53">
        <v>105</v>
      </c>
    </row>
    <row r="42" spans="1:3" x14ac:dyDescent="0.2">
      <c r="A42" s="50"/>
      <c r="B42" s="51" t="s">
        <v>190</v>
      </c>
      <c r="C42" s="53">
        <v>49290</v>
      </c>
    </row>
    <row r="43" spans="1:3" x14ac:dyDescent="0.2">
      <c r="A43" s="50"/>
      <c r="B43" s="51" t="s">
        <v>172</v>
      </c>
      <c r="C43" s="53">
        <v>16114.03</v>
      </c>
    </row>
    <row r="44" spans="1:3" x14ac:dyDescent="0.2">
      <c r="A44" s="7" t="s">
        <v>9</v>
      </c>
      <c r="B44" s="49" t="s">
        <v>143</v>
      </c>
      <c r="C44" s="49">
        <f>C45</f>
        <v>150</v>
      </c>
    </row>
    <row r="45" spans="1:3" x14ac:dyDescent="0.2">
      <c r="A45" s="7"/>
      <c r="B45" s="49" t="s">
        <v>151</v>
      </c>
      <c r="C45" s="49">
        <v>150</v>
      </c>
    </row>
    <row r="46" spans="1:3" x14ac:dyDescent="0.2">
      <c r="A46" s="7" t="s">
        <v>28</v>
      </c>
      <c r="B46" s="6" t="s">
        <v>142</v>
      </c>
      <c r="C46" s="15">
        <f>C47+C48+C49+C50</f>
        <v>15008.65</v>
      </c>
    </row>
    <row r="47" spans="1:3" x14ac:dyDescent="0.2">
      <c r="A47" s="7"/>
      <c r="B47" s="6" t="s">
        <v>145</v>
      </c>
      <c r="C47" s="15">
        <v>5190</v>
      </c>
    </row>
    <row r="48" spans="1:3" x14ac:dyDescent="0.2">
      <c r="A48" s="7"/>
      <c r="B48" s="6" t="s">
        <v>152</v>
      </c>
      <c r="C48" s="15">
        <v>1908.65</v>
      </c>
    </row>
    <row r="49" spans="1:3" x14ac:dyDescent="0.2">
      <c r="A49" s="7"/>
      <c r="B49" s="6" t="s">
        <v>153</v>
      </c>
      <c r="C49" s="15">
        <v>7800</v>
      </c>
    </row>
    <row r="50" spans="1:3" x14ac:dyDescent="0.2">
      <c r="A50" s="7"/>
      <c r="B50" s="6" t="s">
        <v>154</v>
      </c>
      <c r="C50" s="9">
        <v>110</v>
      </c>
    </row>
    <row r="51" spans="1:3" ht="13.5" thickBot="1" x14ac:dyDescent="0.25">
      <c r="A51" s="7"/>
      <c r="B51" s="1" t="s">
        <v>23</v>
      </c>
      <c r="C51" s="15"/>
    </row>
    <row r="52" spans="1:3" ht="32.25" thickBot="1" x14ac:dyDescent="0.3">
      <c r="A52" s="16" t="s">
        <v>155</v>
      </c>
      <c r="B52" s="3" t="s">
        <v>24</v>
      </c>
      <c r="C52" s="14">
        <v>0</v>
      </c>
    </row>
    <row r="53" spans="1:3" ht="16.5" thickBot="1" x14ac:dyDescent="0.3">
      <c r="A53" s="16"/>
      <c r="B53" s="5" t="s">
        <v>173</v>
      </c>
      <c r="C53" s="14">
        <v>441.75</v>
      </c>
    </row>
    <row r="54" spans="1:3" ht="16.5" thickBot="1" x14ac:dyDescent="0.3">
      <c r="A54" s="48" t="s">
        <v>10</v>
      </c>
      <c r="B54" s="5" t="s">
        <v>21</v>
      </c>
      <c r="C54" s="14">
        <f>SUM(C55:C56)</f>
        <v>6847.13</v>
      </c>
    </row>
    <row r="55" spans="1:3" ht="16.5" thickBot="1" x14ac:dyDescent="0.3">
      <c r="A55" s="48"/>
      <c r="B55" s="47" t="s">
        <v>196</v>
      </c>
      <c r="C55" s="14">
        <v>4847.13</v>
      </c>
    </row>
    <row r="56" spans="1:3" ht="15.75" x14ac:dyDescent="0.25">
      <c r="A56" s="48"/>
      <c r="B56" s="47" t="s">
        <v>134</v>
      </c>
      <c r="C56" s="14">
        <v>2000</v>
      </c>
    </row>
    <row r="57" spans="1:3" ht="15.75" x14ac:dyDescent="0.25">
      <c r="A57" s="12"/>
      <c r="B57" s="5" t="s">
        <v>22</v>
      </c>
      <c r="C57" s="26">
        <f>C59+C61</f>
        <v>5151.8500000000004</v>
      </c>
    </row>
    <row r="58" spans="1:3" ht="15.75" x14ac:dyDescent="0.25">
      <c r="A58" s="12"/>
      <c r="B58" s="2" t="s">
        <v>3</v>
      </c>
      <c r="C58" s="9"/>
    </row>
    <row r="59" spans="1:3" x14ac:dyDescent="0.2">
      <c r="A59" s="7" t="s">
        <v>7</v>
      </c>
      <c r="B59" s="6" t="s">
        <v>6</v>
      </c>
      <c r="C59" s="15">
        <f>C60</f>
        <v>4987.8500000000004</v>
      </c>
    </row>
    <row r="60" spans="1:3" x14ac:dyDescent="0.2">
      <c r="A60" s="7"/>
      <c r="B60" s="1" t="s">
        <v>156</v>
      </c>
      <c r="C60" s="1">
        <v>4987.8500000000004</v>
      </c>
    </row>
    <row r="61" spans="1:3" x14ac:dyDescent="0.2">
      <c r="A61" s="7" t="s">
        <v>9</v>
      </c>
      <c r="B61" s="49" t="s">
        <v>143</v>
      </c>
      <c r="C61" s="49">
        <f>C62</f>
        <v>164</v>
      </c>
    </row>
    <row r="62" spans="1:3" x14ac:dyDescent="0.2">
      <c r="A62" s="7"/>
      <c r="B62" s="49" t="s">
        <v>140</v>
      </c>
      <c r="C62" s="49">
        <v>164</v>
      </c>
    </row>
    <row r="63" spans="1:3" ht="13.5" thickBot="1" x14ac:dyDescent="0.25">
      <c r="A63" s="7"/>
      <c r="B63" s="1" t="s">
        <v>23</v>
      </c>
      <c r="C63" s="15">
        <f>C52+C53+C54-C57</f>
        <v>2137.0299999999997</v>
      </c>
    </row>
    <row r="64" spans="1:3" ht="32.25" thickBot="1" x14ac:dyDescent="0.3">
      <c r="A64" s="16" t="s">
        <v>157</v>
      </c>
      <c r="B64" s="3" t="s">
        <v>24</v>
      </c>
      <c r="C64" s="14">
        <v>0</v>
      </c>
    </row>
    <row r="65" spans="1:3" ht="16.5" thickBot="1" x14ac:dyDescent="0.3">
      <c r="A65" s="16"/>
      <c r="B65" s="5" t="s">
        <v>174</v>
      </c>
      <c r="C65" s="14">
        <v>138.13</v>
      </c>
    </row>
    <row r="66" spans="1:3" ht="16.5" thickBot="1" x14ac:dyDescent="0.3">
      <c r="A66" s="48" t="s">
        <v>10</v>
      </c>
      <c r="B66" s="5" t="s">
        <v>21</v>
      </c>
      <c r="C66" s="14">
        <f>SUM(C67:C67)</f>
        <v>750</v>
      </c>
    </row>
    <row r="67" spans="1:3" ht="15.75" x14ac:dyDescent="0.25">
      <c r="A67" s="48"/>
      <c r="B67" s="47" t="s">
        <v>197</v>
      </c>
      <c r="C67" s="14">
        <v>750</v>
      </c>
    </row>
    <row r="68" spans="1:3" ht="15.75" x14ac:dyDescent="0.25">
      <c r="A68" s="12"/>
      <c r="B68" s="5" t="s">
        <v>22</v>
      </c>
      <c r="C68" s="26">
        <f>C70</f>
        <v>633.5</v>
      </c>
    </row>
    <row r="69" spans="1:3" ht="15.75" x14ac:dyDescent="0.25">
      <c r="A69" s="12"/>
      <c r="B69" s="2" t="s">
        <v>3</v>
      </c>
      <c r="C69" s="9"/>
    </row>
    <row r="70" spans="1:3" x14ac:dyDescent="0.2">
      <c r="A70" s="7" t="s">
        <v>7</v>
      </c>
      <c r="B70" s="2" t="s">
        <v>6</v>
      </c>
      <c r="C70" s="15">
        <f>SUM(C71:C71)</f>
        <v>633.5</v>
      </c>
    </row>
    <row r="71" spans="1:3" x14ac:dyDescent="0.2">
      <c r="A71" s="50"/>
      <c r="B71" s="53" t="s">
        <v>93</v>
      </c>
      <c r="C71" s="52">
        <v>633.5</v>
      </c>
    </row>
    <row r="72" spans="1:3" ht="13.5" thickBot="1" x14ac:dyDescent="0.25">
      <c r="A72" s="7"/>
      <c r="B72" s="1" t="s">
        <v>23</v>
      </c>
      <c r="C72" s="15">
        <f>C64+C65+C66-C68</f>
        <v>254.63</v>
      </c>
    </row>
    <row r="73" spans="1:3" ht="16.5" thickBot="1" x14ac:dyDescent="0.3">
      <c r="A73" s="16" t="s">
        <v>158</v>
      </c>
      <c r="B73" s="3" t="s">
        <v>24</v>
      </c>
      <c r="C73" s="14">
        <v>0</v>
      </c>
    </row>
    <row r="74" spans="1:3" ht="16.5" thickBot="1" x14ac:dyDescent="0.3">
      <c r="A74" s="48" t="s">
        <v>10</v>
      </c>
      <c r="B74" s="5" t="s">
        <v>21</v>
      </c>
      <c r="C74" s="14">
        <f>SUM(C75:C76)</f>
        <v>659639.46</v>
      </c>
    </row>
    <row r="75" spans="1:3" ht="16.5" thickBot="1" x14ac:dyDescent="0.3">
      <c r="A75" s="48"/>
      <c r="B75" s="47" t="s">
        <v>194</v>
      </c>
      <c r="C75" s="14">
        <v>656575.46</v>
      </c>
    </row>
    <row r="76" spans="1:3" ht="15.75" x14ac:dyDescent="0.25">
      <c r="A76" s="48"/>
      <c r="B76" s="47" t="s">
        <v>134</v>
      </c>
      <c r="C76" s="14">
        <v>3064</v>
      </c>
    </row>
    <row r="77" spans="1:3" ht="15.75" x14ac:dyDescent="0.25">
      <c r="A77" s="12"/>
      <c r="B77" s="5" t="s">
        <v>22</v>
      </c>
      <c r="C77" s="26">
        <f>C79</f>
        <v>559874.38</v>
      </c>
    </row>
    <row r="78" spans="1:3" ht="15.75" x14ac:dyDescent="0.25">
      <c r="A78" s="12"/>
      <c r="B78" s="2" t="s">
        <v>3</v>
      </c>
      <c r="C78" s="9"/>
    </row>
    <row r="79" spans="1:3" x14ac:dyDescent="0.2">
      <c r="A79" s="7" t="s">
        <v>7</v>
      </c>
      <c r="B79" s="6" t="s">
        <v>6</v>
      </c>
      <c r="C79" s="15">
        <f>SUM(C80:C81)</f>
        <v>559874.38</v>
      </c>
    </row>
    <row r="80" spans="1:3" x14ac:dyDescent="0.2">
      <c r="A80" s="7"/>
      <c r="B80" s="1" t="s">
        <v>159</v>
      </c>
      <c r="C80" s="1">
        <v>2140</v>
      </c>
    </row>
    <row r="81" spans="1:3" x14ac:dyDescent="0.2">
      <c r="A81" s="7" t="s">
        <v>17</v>
      </c>
      <c r="B81" s="49" t="s">
        <v>18</v>
      </c>
      <c r="C81" s="49">
        <v>557734.38</v>
      </c>
    </row>
    <row r="82" spans="1:3" ht="13.5" thickBot="1" x14ac:dyDescent="0.25">
      <c r="A82" s="7"/>
      <c r="B82" s="1" t="s">
        <v>23</v>
      </c>
      <c r="C82" s="15"/>
    </row>
    <row r="83" spans="1:3" ht="16.5" thickBot="1" x14ac:dyDescent="0.3">
      <c r="A83" s="16" t="s">
        <v>160</v>
      </c>
      <c r="B83" s="3" t="s">
        <v>24</v>
      </c>
      <c r="C83" s="14">
        <v>0</v>
      </c>
    </row>
    <row r="84" spans="1:3" ht="16.5" thickBot="1" x14ac:dyDescent="0.3">
      <c r="A84" s="48" t="s">
        <v>10</v>
      </c>
      <c r="B84" s="5" t="s">
        <v>21</v>
      </c>
      <c r="C84" s="14">
        <f>SUM(C85:C85)</f>
        <v>20688.5</v>
      </c>
    </row>
    <row r="85" spans="1:3" ht="15.75" x14ac:dyDescent="0.25">
      <c r="A85" s="48"/>
      <c r="B85" s="47" t="s">
        <v>197</v>
      </c>
      <c r="C85" s="14">
        <v>20688.5</v>
      </c>
    </row>
    <row r="86" spans="1:3" ht="15.75" x14ac:dyDescent="0.25">
      <c r="A86" s="12"/>
      <c r="B86" s="5" t="s">
        <v>22</v>
      </c>
      <c r="C86" s="26">
        <f>C88</f>
        <v>20613.5</v>
      </c>
    </row>
    <row r="87" spans="1:3" ht="15.75" x14ac:dyDescent="0.25">
      <c r="A87" s="12"/>
      <c r="B87" s="2" t="s">
        <v>3</v>
      </c>
      <c r="C87" s="9"/>
    </row>
    <row r="88" spans="1:3" x14ac:dyDescent="0.2">
      <c r="A88" s="7" t="s">
        <v>7</v>
      </c>
      <c r="B88" s="6" t="s">
        <v>6</v>
      </c>
      <c r="C88" s="15">
        <f>SUM(C89:C97)</f>
        <v>20613.5</v>
      </c>
    </row>
    <row r="89" spans="1:3" x14ac:dyDescent="0.2">
      <c r="A89" s="50"/>
      <c r="B89" s="45" t="s">
        <v>161</v>
      </c>
      <c r="C89" s="19">
        <v>1058.5</v>
      </c>
    </row>
    <row r="90" spans="1:3" x14ac:dyDescent="0.2">
      <c r="A90" s="50"/>
      <c r="B90" s="45" t="s">
        <v>162</v>
      </c>
      <c r="C90" s="19">
        <v>500</v>
      </c>
    </row>
    <row r="91" spans="1:3" x14ac:dyDescent="0.2">
      <c r="A91" s="50"/>
      <c r="B91" s="45" t="s">
        <v>163</v>
      </c>
      <c r="C91" s="19">
        <v>2300</v>
      </c>
    </row>
    <row r="92" spans="1:3" x14ac:dyDescent="0.2">
      <c r="A92" s="50"/>
      <c r="B92" s="45" t="s">
        <v>164</v>
      </c>
      <c r="C92" s="19">
        <v>1700</v>
      </c>
    </row>
    <row r="93" spans="1:3" x14ac:dyDescent="0.2">
      <c r="A93" s="50"/>
      <c r="B93" s="45" t="s">
        <v>165</v>
      </c>
      <c r="C93" s="19">
        <v>2925</v>
      </c>
    </row>
    <row r="94" spans="1:3" x14ac:dyDescent="0.2">
      <c r="A94" s="50"/>
      <c r="B94" s="45" t="s">
        <v>166</v>
      </c>
      <c r="C94" s="19">
        <v>2830</v>
      </c>
    </row>
    <row r="95" spans="1:3" x14ac:dyDescent="0.2">
      <c r="A95" s="50"/>
      <c r="B95" s="45" t="s">
        <v>167</v>
      </c>
      <c r="C95" s="19">
        <v>1130</v>
      </c>
    </row>
    <row r="96" spans="1:3" x14ac:dyDescent="0.2">
      <c r="A96" s="7"/>
      <c r="B96" s="45" t="s">
        <v>168</v>
      </c>
      <c r="C96" s="19">
        <v>3870</v>
      </c>
    </row>
    <row r="97" spans="1:3" x14ac:dyDescent="0.2">
      <c r="A97" s="7"/>
      <c r="B97" s="45" t="s">
        <v>169</v>
      </c>
      <c r="C97" s="19">
        <v>4300</v>
      </c>
    </row>
    <row r="98" spans="1:3" ht="13.5" thickBot="1" x14ac:dyDescent="0.25">
      <c r="A98" s="7"/>
      <c r="B98" s="1" t="s">
        <v>23</v>
      </c>
      <c r="C98" s="15"/>
    </row>
    <row r="99" spans="1:3" ht="32.25" thickBot="1" x14ac:dyDescent="0.3">
      <c r="A99" s="16" t="s">
        <v>170</v>
      </c>
      <c r="B99" s="3" t="s">
        <v>24</v>
      </c>
      <c r="C99" s="14">
        <v>0</v>
      </c>
    </row>
    <row r="100" spans="1:3" ht="16.5" thickBot="1" x14ac:dyDescent="0.3">
      <c r="A100" s="16"/>
      <c r="B100" s="5" t="s">
        <v>174</v>
      </c>
      <c r="C100" s="14">
        <v>247.34</v>
      </c>
    </row>
    <row r="101" spans="1:3" ht="16.5" thickBot="1" x14ac:dyDescent="0.3">
      <c r="A101" s="48" t="s">
        <v>10</v>
      </c>
      <c r="B101" s="5" t="s">
        <v>21</v>
      </c>
      <c r="C101" s="14">
        <f>SUM(C102:C102)</f>
        <v>1080</v>
      </c>
    </row>
    <row r="102" spans="1:3" ht="15.75" x14ac:dyDescent="0.25">
      <c r="A102" s="48"/>
      <c r="B102" s="47" t="s">
        <v>134</v>
      </c>
      <c r="C102" s="14">
        <v>1080</v>
      </c>
    </row>
    <row r="103" spans="1:3" ht="15.75" x14ac:dyDescent="0.25">
      <c r="A103" s="12"/>
      <c r="B103" s="5" t="s">
        <v>22</v>
      </c>
      <c r="C103" s="26">
        <f>C105</f>
        <v>195</v>
      </c>
    </row>
    <row r="104" spans="1:3" ht="15.75" x14ac:dyDescent="0.25">
      <c r="A104" s="12"/>
      <c r="B104" s="2" t="s">
        <v>3</v>
      </c>
      <c r="C104" s="9"/>
    </row>
    <row r="105" spans="1:3" x14ac:dyDescent="0.2">
      <c r="A105" s="7" t="s">
        <v>9</v>
      </c>
      <c r="B105" s="49" t="s">
        <v>143</v>
      </c>
      <c r="C105" s="49">
        <f>C106</f>
        <v>195</v>
      </c>
    </row>
    <row r="106" spans="1:3" x14ac:dyDescent="0.2">
      <c r="A106" s="7"/>
      <c r="B106" s="49" t="s">
        <v>103</v>
      </c>
      <c r="C106" s="49">
        <v>195</v>
      </c>
    </row>
    <row r="107" spans="1:3" ht="13.5" thickBot="1" x14ac:dyDescent="0.25">
      <c r="A107" s="2"/>
      <c r="B107" s="1" t="s">
        <v>23</v>
      </c>
      <c r="C107" s="15">
        <f>C99+C100+C101-C103</f>
        <v>1132.3399999999999</v>
      </c>
    </row>
    <row r="108" spans="1:3" ht="32.25" thickBot="1" x14ac:dyDescent="0.3">
      <c r="A108" s="16" t="s">
        <v>171</v>
      </c>
      <c r="B108" s="3" t="s">
        <v>24</v>
      </c>
      <c r="C108" s="14">
        <v>0</v>
      </c>
    </row>
    <row r="109" spans="1:3" ht="16.5" thickBot="1" x14ac:dyDescent="0.3">
      <c r="A109" s="16"/>
      <c r="B109" s="5" t="s">
        <v>175</v>
      </c>
      <c r="C109" s="14">
        <v>885</v>
      </c>
    </row>
    <row r="110" spans="1:3" ht="16.5" thickBot="1" x14ac:dyDescent="0.3">
      <c r="A110" s="48" t="s">
        <v>10</v>
      </c>
      <c r="B110" s="5" t="s">
        <v>21</v>
      </c>
      <c r="C110" s="14">
        <f>SUM(C111:C111)</f>
        <v>27865.45</v>
      </c>
    </row>
    <row r="111" spans="1:3" ht="15.75" x14ac:dyDescent="0.25">
      <c r="A111" s="48"/>
      <c r="B111" s="47" t="s">
        <v>193</v>
      </c>
      <c r="C111" s="14">
        <v>27865.45</v>
      </c>
    </row>
    <row r="112" spans="1:3" ht="15.75" x14ac:dyDescent="0.25">
      <c r="A112" s="12"/>
      <c r="B112" s="5" t="s">
        <v>22</v>
      </c>
      <c r="C112" s="26">
        <f>C114</f>
        <v>27865.45</v>
      </c>
    </row>
    <row r="113" spans="1:3" ht="15.75" x14ac:dyDescent="0.25">
      <c r="A113" s="12"/>
      <c r="B113" s="2" t="s">
        <v>3</v>
      </c>
      <c r="C113" s="9"/>
    </row>
    <row r="114" spans="1:3" x14ac:dyDescent="0.2">
      <c r="A114" s="7" t="s">
        <v>7</v>
      </c>
      <c r="B114" s="6" t="s">
        <v>6</v>
      </c>
      <c r="C114" s="15">
        <f>SUM(C115:C115)</f>
        <v>27865.45</v>
      </c>
    </row>
    <row r="115" spans="1:3" x14ac:dyDescent="0.2">
      <c r="A115" s="50"/>
      <c r="B115" s="45" t="s">
        <v>131</v>
      </c>
      <c r="C115" s="19">
        <v>27865.45</v>
      </c>
    </row>
    <row r="116" spans="1:3" x14ac:dyDescent="0.2">
      <c r="A116" s="2"/>
      <c r="B116" s="1" t="s">
        <v>23</v>
      </c>
      <c r="C116" s="15">
        <f>C108+C109+C110-C112</f>
        <v>885</v>
      </c>
    </row>
    <row r="119" spans="1:3" x14ac:dyDescent="0.2">
      <c r="A119" t="s">
        <v>31</v>
      </c>
      <c r="B119" s="33" t="s">
        <v>32</v>
      </c>
    </row>
  </sheetData>
  <mergeCells count="2">
    <mergeCell ref="B2:C2"/>
    <mergeCell ref="B3:C3"/>
  </mergeCells>
  <phoneticPr fontId="0" type="noConversion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Reestr</cp:lastModifiedBy>
  <cp:lastPrinted>2018-07-12T13:50:44Z</cp:lastPrinted>
  <dcterms:created xsi:type="dcterms:W3CDTF">2017-03-14T16:38:03Z</dcterms:created>
  <dcterms:modified xsi:type="dcterms:W3CDTF">2018-07-16T04:19:51Z</dcterms:modified>
</cp:coreProperties>
</file>