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155"/>
  </bookViews>
  <sheets>
    <sheet name="загальний фонд і 07 спец" sheetId="2" r:id="rId1"/>
    <sheet name="спеціальний(02,03)" sheetId="1" r:id="rId2"/>
  </sheets>
  <calcPr calcId="114210"/>
</workbook>
</file>

<file path=xl/calcChain.xml><?xml version="1.0" encoding="utf-8"?>
<calcChain xmlns="http://schemas.openxmlformats.org/spreadsheetml/2006/main">
  <c r="C115" i="1"/>
  <c r="C119"/>
  <c r="C117"/>
  <c r="C98"/>
  <c r="C103"/>
  <c r="C96"/>
  <c r="C94"/>
  <c r="C79"/>
  <c r="C81"/>
  <c r="C69"/>
  <c r="C73"/>
  <c r="C71"/>
  <c r="C39"/>
  <c r="C46"/>
  <c r="C52"/>
  <c r="C61"/>
  <c r="C64"/>
  <c r="C42"/>
  <c r="C66"/>
  <c r="C15"/>
  <c r="C25"/>
  <c r="C32"/>
  <c r="C13"/>
  <c r="C10"/>
  <c r="C10" i="2"/>
  <c r="C129"/>
  <c r="C120"/>
  <c r="C62"/>
  <c r="C122" i="1"/>
  <c r="C118" i="2"/>
  <c r="C57"/>
  <c r="C160"/>
  <c r="C137"/>
  <c r="C51"/>
  <c r="C95"/>
  <c r="C104"/>
  <c r="C114"/>
  <c r="C91"/>
  <c r="C76"/>
  <c r="C80"/>
  <c r="C72"/>
  <c r="C14"/>
  <c r="C36"/>
  <c r="C39"/>
  <c r="C32"/>
  <c r="C25"/>
  <c r="C20"/>
  <c r="C112" i="1"/>
  <c r="C110"/>
  <c r="C91"/>
  <c r="C85"/>
  <c r="C83"/>
  <c r="C76"/>
  <c r="C36"/>
</calcChain>
</file>

<file path=xl/sharedStrings.xml><?xml version="1.0" encoding="utf-8"?>
<sst xmlns="http://schemas.openxmlformats.org/spreadsheetml/2006/main" count="345" uniqueCount="175">
  <si>
    <t>ТКВКБМС</t>
  </si>
  <si>
    <t>Назва робіт (послуг)</t>
  </si>
  <si>
    <t>Сума</t>
  </si>
  <si>
    <t xml:space="preserve"> В тому числі:</t>
  </si>
  <si>
    <t xml:space="preserve">                                                                                                                            до Інформації про виконання </t>
  </si>
  <si>
    <t xml:space="preserve">                                                                                                                             Додаток 5</t>
  </si>
  <si>
    <t xml:space="preserve">                                                                                                                            міського бюджету за 2018 рік</t>
  </si>
  <si>
    <t>Предмети, матеріали, обладнання та інвентар</t>
  </si>
  <si>
    <t>Всього 2210</t>
  </si>
  <si>
    <t>Разом за 1 півріччя 2018року</t>
  </si>
  <si>
    <t>Всього 2240</t>
  </si>
  <si>
    <t>в тому числі</t>
  </si>
  <si>
    <t>Оплата послуг (крім комунальних )</t>
  </si>
  <si>
    <t>Оплата комунальних послуг та енергоносіїв</t>
  </si>
  <si>
    <t>плата водопостачання та водовідведення</t>
  </si>
  <si>
    <t>Оплата електроенергії</t>
  </si>
  <si>
    <t>Оплата природного газу</t>
  </si>
  <si>
    <t>Заробітна плата</t>
  </si>
  <si>
    <t>Нарахування на оплату праці</t>
  </si>
  <si>
    <t>всього 2250</t>
  </si>
  <si>
    <t>всього 2270</t>
  </si>
  <si>
    <t>Всього 2230</t>
  </si>
  <si>
    <t>продукти харчування</t>
  </si>
  <si>
    <t xml:space="preserve">Звіт про проведені видатки за    1 півріччя 2018р по   </t>
  </si>
  <si>
    <t xml:space="preserve"> Спецфонд</t>
  </si>
  <si>
    <t>Надійшло за 1 півріччя 2018року</t>
  </si>
  <si>
    <t>плата за послуги-25010100 (…………………….що саме)</t>
  </si>
  <si>
    <t>плата за оренду майна бюджетних установ-2501300 (…..що саме)</t>
  </si>
  <si>
    <t xml:space="preserve">інші джерела-25020000 (благодійні внески тощо, розбити по кодам) </t>
  </si>
  <si>
    <t>Проведено видатків</t>
  </si>
  <si>
    <t>Залишок на 01.07.2018р.</t>
  </si>
  <si>
    <t>Залишок на 01.01.2018р.</t>
  </si>
  <si>
    <t>Загальний фонд та спеціальний (07) фонд</t>
  </si>
  <si>
    <t>за флешки для електроного підпису</t>
  </si>
  <si>
    <t>за бензин для відділу</t>
  </si>
  <si>
    <t>Централізована бухгалтерія  1014081</t>
  </si>
  <si>
    <t>за канц.товари, папір ксер.</t>
  </si>
  <si>
    <t>за послуги звязку, інтернет</t>
  </si>
  <si>
    <t>за послуги заправку катриджа</t>
  </si>
  <si>
    <t>Всього 2800</t>
  </si>
  <si>
    <t>Інші видатки</t>
  </si>
  <si>
    <t>Управління  1010160</t>
  </si>
  <si>
    <t>за вогнегасники ОДМШ</t>
  </si>
  <si>
    <t>за послуги звязку та інтернет</t>
  </si>
  <si>
    <t>за технічне обслуговування газ.проводів ОДМШ</t>
  </si>
  <si>
    <t>за технічне обслуговування газ.проводів ОДХШ</t>
  </si>
  <si>
    <t>заВогнегасники ОДХШ</t>
  </si>
  <si>
    <t>Оплата інших енергоносіїв</t>
  </si>
  <si>
    <t>за придбання електролічильника с.Шоломки БК</t>
  </si>
  <si>
    <t>за будівельні матеріали с.Заріччя БК</t>
  </si>
  <si>
    <t>за будівельні матеріали с.Острів клуб</t>
  </si>
  <si>
    <t xml:space="preserve">за послуги за звязок </t>
  </si>
  <si>
    <t>за послуги перезаправки вогнегасників</t>
  </si>
  <si>
    <t>за послуги сміття</t>
  </si>
  <si>
    <t>за автопівдйомник с.Хлупляни</t>
  </si>
  <si>
    <t>за автопівдйомник с.Покалів та с.Коптівщина</t>
  </si>
  <si>
    <t>за поточний ремонт покрівлі с.Хлупляни</t>
  </si>
  <si>
    <t>Заходи культури  1014082</t>
  </si>
  <si>
    <t xml:space="preserve">за придбання призів для учасників свята Масляної </t>
  </si>
  <si>
    <t>за придбання квітів для жінок до міжнародного свята 8-го березня</t>
  </si>
  <si>
    <t xml:space="preserve">Придбання призів до святкування Дня книги </t>
  </si>
  <si>
    <t>Придбання призів дарують мудрість дітям книги</t>
  </si>
  <si>
    <t xml:space="preserve">Придбання квітів до 9-го травня </t>
  </si>
  <si>
    <t>За подарунки до дня матері</t>
  </si>
  <si>
    <t>За призи до дня захисту дітей</t>
  </si>
  <si>
    <t>за призи до діти і батьки читають залюбки</t>
  </si>
  <si>
    <t>за  автопослуги до заходу "Овручина колядує"</t>
  </si>
  <si>
    <t>за автопослуги прийняття участі Музичної школи в конкурсі сольн.викон. Дух.інст.</t>
  </si>
  <si>
    <t>за касове обслуговування</t>
  </si>
  <si>
    <t>за автопослуги( духов.оркес. с.Хорошів )</t>
  </si>
  <si>
    <t>за автопослуги м. Київ "Чорнобиль незнає кордонів"</t>
  </si>
  <si>
    <t xml:space="preserve">автопослуги підвіз дітей до шкіл </t>
  </si>
  <si>
    <t>Харчування учасників заходу "Святкування вул. Овруцької в м.Києві"</t>
  </si>
  <si>
    <t>Послуги перереєстрації електролічильників по сіл.зак.культ.</t>
  </si>
  <si>
    <t xml:space="preserve">Харчування учасників заходу </t>
  </si>
  <si>
    <t>Інші виплати населенню</t>
  </si>
  <si>
    <t>Готівка за призові місця "Великодня галявина"</t>
  </si>
  <si>
    <t>Виплата грошової винагороди за участь в конк. До свята Масляної</t>
  </si>
  <si>
    <t>Програма міської ради "Обдарованним та талановитим діттям"</t>
  </si>
  <si>
    <t>за Придбання печива, солодощів до свята Масляної</t>
  </si>
  <si>
    <t>Придбання медалей для переможців змагань свята Масляної</t>
  </si>
  <si>
    <t>Придбання спортивних товарів</t>
  </si>
  <si>
    <t>придбання подарунків до дня захисту дітей</t>
  </si>
  <si>
    <t>Придбання подарунків учасників спор.змагань с. В.Хайча</t>
  </si>
  <si>
    <t>Придбання бензину</t>
  </si>
  <si>
    <t>за послуги судівство, харч, спорт.</t>
  </si>
  <si>
    <t>Кошти на харчування учасників змагань</t>
  </si>
  <si>
    <t>за послуг и звязку та інтернет</t>
  </si>
  <si>
    <t>за техн.обсл.газ.труби с.Заріччя БК</t>
  </si>
  <si>
    <t>Бензин для безопили</t>
  </si>
  <si>
    <t>за господарчі товари</t>
  </si>
  <si>
    <t>за канцтовари</t>
  </si>
  <si>
    <t>Масло і запчастини для бензопили</t>
  </si>
  <si>
    <t>спортивна форма і номера для форми</t>
  </si>
  <si>
    <t>Медикаменти та перев′язувальні матеріали</t>
  </si>
  <si>
    <t>за послуги автоперевезення</t>
  </si>
  <si>
    <t>за харчування учасників змагань</t>
  </si>
  <si>
    <t>за телекомунікаційні послуги</t>
  </si>
  <si>
    <t>за послуги опломбування лічильника</t>
  </si>
  <si>
    <t>технічне обслуговування вогнегасників</t>
  </si>
  <si>
    <t>за послуги нової пошти</t>
  </si>
  <si>
    <t>за послуги друкування статей</t>
  </si>
  <si>
    <t>Видатки на відрядження</t>
  </si>
  <si>
    <t>Відрядження</t>
  </si>
  <si>
    <t>за матеріали для оформлення Великодної галявини</t>
  </si>
  <si>
    <t xml:space="preserve">за дзеркало </t>
  </si>
  <si>
    <t>За миючі засоби</t>
  </si>
  <si>
    <t>за госп.товари</t>
  </si>
  <si>
    <t>за буд. матекріали</t>
  </si>
  <si>
    <t>за канцел.товари</t>
  </si>
  <si>
    <t>за живі квіти на День матері та 9 травня та інші заходи</t>
  </si>
  <si>
    <t>Бібліотека 1014030 (02)</t>
  </si>
  <si>
    <t>за послуги поточ.рем.та заправку катриджа</t>
  </si>
  <si>
    <t>за тонер для принтера</t>
  </si>
  <si>
    <t>за техн.обсл.газ.системи</t>
  </si>
  <si>
    <t>за техн.обслуговування сигналізаторів</t>
  </si>
  <si>
    <t>за техн.обсл.перезаправку вогнегасників</t>
  </si>
  <si>
    <t>Будин.культури 1014060 (02)</t>
  </si>
  <si>
    <t>Придбання обладнання і предметів довгострокового користування</t>
  </si>
  <si>
    <t>Всього 3110</t>
  </si>
  <si>
    <t>Придбання комплекту меблів</t>
  </si>
  <si>
    <t>за запчастини до автомобіля</t>
  </si>
  <si>
    <t xml:space="preserve">за жалюзі </t>
  </si>
  <si>
    <t>за канц.товари</t>
  </si>
  <si>
    <t>Перехідний залишок на 01.03.2018р.</t>
  </si>
  <si>
    <t>за ключі для електроної звітності</t>
  </si>
  <si>
    <t>за програму для передачі електроної звітності</t>
  </si>
  <si>
    <t>за обслуговування кондиціонерів</t>
  </si>
  <si>
    <t>за оголошення в газету</t>
  </si>
  <si>
    <t>за страхування та діагностику автомобіля</t>
  </si>
  <si>
    <t>за послуги адвоката</t>
  </si>
  <si>
    <t>Школи 1011100 (02)</t>
  </si>
  <si>
    <t xml:space="preserve">за госп.товари </t>
  </si>
  <si>
    <t>Бібліотеки 1104030 (03)</t>
  </si>
  <si>
    <t>Кники для поповнення бібл.фонду (дарунок,натур.форма)</t>
  </si>
  <si>
    <t>Школи 1011100 (03)</t>
  </si>
  <si>
    <t>Будинок культури 1104060 (03)</t>
  </si>
  <si>
    <t>за миючі засоби</t>
  </si>
  <si>
    <t>за запрака катриджа</t>
  </si>
  <si>
    <t>за переоформлення статута</t>
  </si>
  <si>
    <t>за автопослуги</t>
  </si>
  <si>
    <t>за техн.обслуг.сигналізаторів</t>
  </si>
  <si>
    <t>Придбання сценічного одягу та аксесуарів</t>
  </si>
  <si>
    <t>відділу культури, сімї, молоді і спорту Овруцької міської ради</t>
  </si>
  <si>
    <t>Звіт про проведені видатки за    1 півріччя 2018р по                                       Відділукультури, сімї, молоді і спорту Овруцької міської ради</t>
  </si>
  <si>
    <t>Відрядні</t>
  </si>
  <si>
    <t>Школи естетичного виховання  1011100</t>
  </si>
  <si>
    <t>Музей  1014040</t>
  </si>
  <si>
    <t>Бібліотеки  1014030</t>
  </si>
  <si>
    <t>Будинки культури  1014060</t>
  </si>
  <si>
    <t>Бібліотека  1014030 (07)спец.бюдж.розв.</t>
  </si>
  <si>
    <t xml:space="preserve">Заходи спорт  1015011 </t>
  </si>
  <si>
    <t xml:space="preserve">ДЮСШ        1015031 </t>
  </si>
  <si>
    <t>Оздоровлення та відпочинок дітей 1013140</t>
  </si>
  <si>
    <t xml:space="preserve">Всього по спеціальному фонду(07) </t>
  </si>
  <si>
    <t xml:space="preserve">Всього по загальному фонду(01) </t>
  </si>
  <si>
    <t>Субсидії та поточні  трансферти підприємствам (установам, організаціям)</t>
  </si>
  <si>
    <t>Перехідний залишок</t>
  </si>
  <si>
    <t>за харчування учасників зманань</t>
  </si>
  <si>
    <t>ДЮСШ 1015011</t>
  </si>
  <si>
    <t>за передплату періодичних видань</t>
  </si>
  <si>
    <t>Спортивні товари</t>
  </si>
  <si>
    <t>номера для спортивної форми</t>
  </si>
  <si>
    <t>Путівки, оздоровлення дітей з ДЮСШ</t>
  </si>
  <si>
    <t>Придбання кольоровогу принтеру для ЦРБ</t>
  </si>
  <si>
    <t xml:space="preserve">Залишок на початок року </t>
  </si>
  <si>
    <t>плата за оренду майна бюджетних установ-2501300 ( оренда спортзалу)</t>
  </si>
  <si>
    <t>25020100 благодійні внески,гранти та дарунки</t>
  </si>
  <si>
    <t>В тому числі:</t>
  </si>
  <si>
    <t>за канцтовари,госптовари</t>
  </si>
  <si>
    <t>за краску,оліфу,шпателі,розчинник</t>
  </si>
  <si>
    <t>Залишок коштів на 01.07.2018</t>
  </si>
  <si>
    <t>Виконавець</t>
  </si>
  <si>
    <t>Н.М.Павлова</t>
  </si>
  <si>
    <t>Вих.№113  від10.07.2018р.</t>
  </si>
</sst>
</file>

<file path=xl/styles.xml><?xml version="1.0" encoding="utf-8"?>
<styleSheet xmlns="http://schemas.openxmlformats.org/spreadsheetml/2006/main">
  <fonts count="10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16"/>
      <color indexed="10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1" xfId="0" applyBorder="1" applyAlignment="1">
      <alignment wrapText="1"/>
    </xf>
    <xf numFmtId="0" fontId="1" fillId="0" borderId="0" xfId="0" applyFont="1"/>
    <xf numFmtId="0" fontId="0" fillId="0" borderId="4" xfId="0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8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11" xfId="0" applyFont="1" applyBorder="1"/>
    <xf numFmtId="0" fontId="1" fillId="0" borderId="8" xfId="0" applyFont="1" applyBorder="1"/>
    <xf numFmtId="2" fontId="1" fillId="0" borderId="11" xfId="0" applyNumberFormat="1" applyFont="1" applyBorder="1"/>
    <xf numFmtId="2" fontId="0" fillId="0" borderId="4" xfId="0" applyNumberFormat="1" applyBorder="1"/>
    <xf numFmtId="2" fontId="1" fillId="0" borderId="4" xfId="0" applyNumberFormat="1" applyFont="1" applyBorder="1"/>
    <xf numFmtId="2" fontId="0" fillId="0" borderId="4" xfId="0" applyNumberFormat="1" applyFill="1" applyBorder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0" fillId="0" borderId="6" xfId="0" applyBorder="1"/>
    <xf numFmtId="2" fontId="0" fillId="0" borderId="12" xfId="0" applyNumberFormat="1" applyBorder="1"/>
    <xf numFmtId="2" fontId="0" fillId="0" borderId="1" xfId="0" applyNumberFormat="1" applyFill="1" applyBorder="1"/>
    <xf numFmtId="0" fontId="1" fillId="0" borderId="1" xfId="0" applyFont="1" applyFill="1" applyBorder="1"/>
    <xf numFmtId="0" fontId="1" fillId="0" borderId="13" xfId="0" applyFont="1" applyFill="1" applyBorder="1"/>
    <xf numFmtId="2" fontId="0" fillId="0" borderId="14" xfId="0" applyNumberFormat="1" applyFill="1" applyBorder="1"/>
    <xf numFmtId="0" fontId="3" fillId="0" borderId="1" xfId="0" applyFont="1" applyBorder="1" applyAlignment="1">
      <alignment wrapText="1"/>
    </xf>
    <xf numFmtId="2" fontId="1" fillId="0" borderId="9" xfId="0" applyNumberFormat="1" applyFont="1" applyBorder="1"/>
    <xf numFmtId="0" fontId="0" fillId="0" borderId="15" xfId="0" applyFill="1" applyBorder="1"/>
    <xf numFmtId="2" fontId="4" fillId="0" borderId="4" xfId="0" applyNumberFormat="1" applyFont="1" applyBorder="1"/>
    <xf numFmtId="0" fontId="4" fillId="0" borderId="1" xfId="0" applyFont="1" applyBorder="1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Fill="1" applyBorder="1"/>
    <xf numFmtId="0" fontId="2" fillId="0" borderId="1" xfId="0" applyFont="1" applyBorder="1"/>
    <xf numFmtId="0" fontId="4" fillId="0" borderId="6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distributed"/>
    </xf>
    <xf numFmtId="2" fontId="2" fillId="0" borderId="1" xfId="0" applyNumberFormat="1" applyFont="1" applyBorder="1"/>
    <xf numFmtId="2" fontId="2" fillId="0" borderId="11" xfId="0" applyNumberFormat="1" applyFont="1" applyBorder="1"/>
    <xf numFmtId="2" fontId="2" fillId="0" borderId="11" xfId="0" applyNumberFormat="1" applyFont="1" applyFill="1" applyBorder="1"/>
    <xf numFmtId="2" fontId="2" fillId="0" borderId="4" xfId="0" applyNumberFormat="1" applyFont="1" applyFill="1" applyBorder="1"/>
    <xf numFmtId="2" fontId="1" fillId="0" borderId="9" xfId="0" applyNumberFormat="1" applyFont="1" applyFill="1" applyBorder="1"/>
    <xf numFmtId="0" fontId="7" fillId="0" borderId="0" xfId="0" applyFont="1" applyAlignment="1">
      <alignment wrapText="1"/>
    </xf>
    <xf numFmtId="0" fontId="1" fillId="2" borderId="7" xfId="0" applyFont="1" applyFill="1" applyBorder="1"/>
    <xf numFmtId="0" fontId="4" fillId="2" borderId="6" xfId="0" applyFont="1" applyFill="1" applyBorder="1"/>
    <xf numFmtId="2" fontId="4" fillId="2" borderId="1" xfId="0" applyNumberFormat="1" applyFont="1" applyFill="1" applyBorder="1"/>
    <xf numFmtId="2" fontId="4" fillId="2" borderId="4" xfId="0" applyNumberFormat="1" applyFont="1" applyFill="1" applyBorder="1"/>
    <xf numFmtId="0" fontId="1" fillId="2" borderId="3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1" fillId="2" borderId="13" xfId="0" applyFon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2" fontId="0" fillId="2" borderId="4" xfId="0" applyNumberFormat="1" applyFill="1" applyBorder="1"/>
    <xf numFmtId="0" fontId="5" fillId="2" borderId="7" xfId="0" applyFont="1" applyFill="1" applyBorder="1"/>
    <xf numFmtId="0" fontId="6" fillId="2" borderId="6" xfId="0" applyFont="1" applyFill="1" applyBorder="1"/>
    <xf numFmtId="2" fontId="6" fillId="2" borderId="4" xfId="0" applyNumberFormat="1" applyFont="1" applyFill="1" applyBorder="1"/>
    <xf numFmtId="0" fontId="0" fillId="2" borderId="5" xfId="0" applyFill="1" applyBorder="1"/>
    <xf numFmtId="2" fontId="0" fillId="2" borderId="9" xfId="0" applyNumberFormat="1" applyFill="1" applyBorder="1"/>
    <xf numFmtId="0" fontId="8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1"/>
  <sheetViews>
    <sheetView tabSelected="1" workbookViewId="0">
      <selection activeCell="B101" sqref="B101"/>
    </sheetView>
  </sheetViews>
  <sheetFormatPr defaultRowHeight="12.75"/>
  <cols>
    <col min="1" max="1" width="24.140625" customWidth="1"/>
    <col min="2" max="2" width="68.42578125" bestFit="1" customWidth="1"/>
    <col min="3" max="3" width="26.140625" customWidth="1"/>
    <col min="4" max="4" width="10.42578125" bestFit="1" customWidth="1"/>
  </cols>
  <sheetData>
    <row r="1" spans="1:9" ht="11.25" customHeight="1">
      <c r="A1" s="79"/>
      <c r="B1" s="79"/>
      <c r="C1" s="79"/>
    </row>
    <row r="2" spans="1:9">
      <c r="A2" t="s">
        <v>174</v>
      </c>
    </row>
    <row r="3" spans="1:9">
      <c r="B3" s="12" t="s">
        <v>5</v>
      </c>
    </row>
    <row r="4" spans="1:9" ht="12.75" customHeight="1">
      <c r="B4" s="78" t="s">
        <v>4</v>
      </c>
      <c r="C4" s="78"/>
    </row>
    <row r="5" spans="1:9" ht="12.75" customHeight="1">
      <c r="B5" s="78" t="s">
        <v>6</v>
      </c>
      <c r="C5" s="78"/>
    </row>
    <row r="6" spans="1:9" ht="31.5">
      <c r="B6" s="13" t="s">
        <v>144</v>
      </c>
      <c r="C6" s="12"/>
      <c r="D6" s="12"/>
      <c r="E6" s="12"/>
      <c r="F6" s="12"/>
      <c r="G6" s="12"/>
      <c r="H6" s="12"/>
      <c r="I6" s="12"/>
    </row>
    <row r="7" spans="1:9">
      <c r="B7" s="10" t="s">
        <v>32</v>
      </c>
    </row>
    <row r="8" spans="1:9">
      <c r="B8" s="10"/>
    </row>
    <row r="9" spans="1:9" ht="13.5" thickBot="1">
      <c r="A9" s="7" t="s">
        <v>0</v>
      </c>
      <c r="B9" s="7" t="s">
        <v>1</v>
      </c>
      <c r="C9" s="7" t="s">
        <v>2</v>
      </c>
    </row>
    <row r="10" spans="1:9" ht="15.75">
      <c r="A10" s="16" t="s">
        <v>41</v>
      </c>
      <c r="B10" s="3" t="s">
        <v>9</v>
      </c>
      <c r="C10" s="45">
        <f>C12+C13+C14+C17+C18+C19</f>
        <v>298109.09000000003</v>
      </c>
    </row>
    <row r="11" spans="1:9">
      <c r="A11" s="8"/>
      <c r="B11" s="35" t="s">
        <v>3</v>
      </c>
      <c r="C11" s="20"/>
    </row>
    <row r="12" spans="1:9">
      <c r="A12" s="8">
        <v>2111</v>
      </c>
      <c r="B12" s="40" t="s">
        <v>17</v>
      </c>
      <c r="C12" s="20">
        <v>216787</v>
      </c>
    </row>
    <row r="13" spans="1:9">
      <c r="A13" s="8">
        <v>2120</v>
      </c>
      <c r="B13" s="40" t="s">
        <v>18</v>
      </c>
      <c r="C13" s="20">
        <v>47693.14</v>
      </c>
    </row>
    <row r="14" spans="1:9">
      <c r="A14" s="8">
        <v>2210</v>
      </c>
      <c r="B14" s="40" t="s">
        <v>7</v>
      </c>
      <c r="C14" s="20">
        <f>SUM(C15:C16)</f>
        <v>32055</v>
      </c>
    </row>
    <row r="15" spans="1:9">
      <c r="A15" s="8"/>
      <c r="B15" s="40" t="s">
        <v>33</v>
      </c>
      <c r="C15" s="20">
        <v>2085</v>
      </c>
    </row>
    <row r="16" spans="1:9">
      <c r="A16" s="8"/>
      <c r="B16" s="40" t="s">
        <v>34</v>
      </c>
      <c r="C16" s="20">
        <v>29970</v>
      </c>
    </row>
    <row r="17" spans="1:3">
      <c r="A17" s="8">
        <v>2250</v>
      </c>
      <c r="B17" s="35" t="s">
        <v>145</v>
      </c>
      <c r="C17" s="34">
        <v>817.45</v>
      </c>
    </row>
    <row r="18" spans="1:3">
      <c r="A18" s="2">
        <v>2272</v>
      </c>
      <c r="B18" s="1" t="s">
        <v>14</v>
      </c>
      <c r="C18" s="20">
        <v>156.5</v>
      </c>
    </row>
    <row r="19" spans="1:3" ht="13.5" thickBot="1">
      <c r="A19" s="2">
        <v>2273</v>
      </c>
      <c r="B19" s="1" t="s">
        <v>15</v>
      </c>
      <c r="C19" s="20">
        <v>600</v>
      </c>
    </row>
    <row r="20" spans="1:3" ht="28.5" customHeight="1">
      <c r="A20" s="23" t="s">
        <v>35</v>
      </c>
      <c r="B20" s="3" t="s">
        <v>9</v>
      </c>
      <c r="C20" s="45">
        <f>C22+C23+C24+C25+C28+C29+C30+C31</f>
        <v>195100.16999999998</v>
      </c>
    </row>
    <row r="21" spans="1:3">
      <c r="A21" s="8"/>
      <c r="B21" s="35" t="s">
        <v>3</v>
      </c>
      <c r="C21" s="20"/>
    </row>
    <row r="22" spans="1:3">
      <c r="A22" s="8">
        <v>2111</v>
      </c>
      <c r="B22" s="40" t="s">
        <v>17</v>
      </c>
      <c r="C22" s="20">
        <v>162145.34</v>
      </c>
    </row>
    <row r="23" spans="1:3">
      <c r="A23" s="8">
        <v>2120</v>
      </c>
      <c r="B23" s="40" t="s">
        <v>18</v>
      </c>
      <c r="C23" s="20">
        <v>29660.959999999999</v>
      </c>
    </row>
    <row r="24" spans="1:3">
      <c r="A24" s="8">
        <v>2210</v>
      </c>
      <c r="B24" s="40" t="s">
        <v>36</v>
      </c>
      <c r="C24" s="20">
        <v>900</v>
      </c>
    </row>
    <row r="25" spans="1:3">
      <c r="A25" s="4">
        <v>2240</v>
      </c>
      <c r="B25" s="40" t="s">
        <v>12</v>
      </c>
      <c r="C25" s="20">
        <f>SUM(C26:C27)</f>
        <v>1080</v>
      </c>
    </row>
    <row r="26" spans="1:3">
      <c r="A26" s="8"/>
      <c r="B26" s="41" t="s">
        <v>37</v>
      </c>
      <c r="C26" s="20">
        <v>960</v>
      </c>
    </row>
    <row r="27" spans="1:3">
      <c r="A27" s="8"/>
      <c r="B27" s="9" t="s">
        <v>38</v>
      </c>
      <c r="C27" s="20">
        <v>120</v>
      </c>
    </row>
    <row r="28" spans="1:3">
      <c r="A28" s="8">
        <v>2250</v>
      </c>
      <c r="B28" s="35" t="s">
        <v>145</v>
      </c>
      <c r="C28" s="34">
        <v>198.82</v>
      </c>
    </row>
    <row r="29" spans="1:3">
      <c r="A29" s="2">
        <v>2272</v>
      </c>
      <c r="B29" s="1" t="s">
        <v>14</v>
      </c>
      <c r="C29" s="20">
        <v>258.87</v>
      </c>
    </row>
    <row r="30" spans="1:3">
      <c r="A30" s="2">
        <v>2273</v>
      </c>
      <c r="B30" s="1" t="s">
        <v>15</v>
      </c>
      <c r="C30" s="20">
        <v>850</v>
      </c>
    </row>
    <row r="31" spans="1:3" ht="13.5" thickBot="1">
      <c r="A31" s="8">
        <v>2800</v>
      </c>
      <c r="B31" s="1" t="s">
        <v>40</v>
      </c>
      <c r="C31" s="20">
        <v>6.18</v>
      </c>
    </row>
    <row r="32" spans="1:3" ht="31.5">
      <c r="A32" s="24" t="s">
        <v>146</v>
      </c>
      <c r="B32" s="3" t="s">
        <v>9</v>
      </c>
      <c r="C32" s="45">
        <f>C34+C35+C36+C39+C43+C44+C45+C46+C47+C48</f>
        <v>2153460.6800000002</v>
      </c>
    </row>
    <row r="33" spans="1:3">
      <c r="A33" s="8"/>
      <c r="B33" s="35" t="s">
        <v>3</v>
      </c>
      <c r="C33" s="20"/>
    </row>
    <row r="34" spans="1:3">
      <c r="A34" s="8">
        <v>2111</v>
      </c>
      <c r="B34" s="40" t="s">
        <v>17</v>
      </c>
      <c r="C34" s="20">
        <v>1753914.22</v>
      </c>
    </row>
    <row r="35" spans="1:3">
      <c r="A35" s="8">
        <v>2120</v>
      </c>
      <c r="B35" s="40" t="s">
        <v>18</v>
      </c>
      <c r="C35" s="20">
        <v>344728.81</v>
      </c>
    </row>
    <row r="36" spans="1:3">
      <c r="A36" s="8">
        <v>2210</v>
      </c>
      <c r="B36" s="40" t="s">
        <v>7</v>
      </c>
      <c r="C36" s="20">
        <f>SUM(C37:C38)</f>
        <v>1540</v>
      </c>
    </row>
    <row r="37" spans="1:3">
      <c r="A37" s="8"/>
      <c r="B37" s="40" t="s">
        <v>42</v>
      </c>
      <c r="C37" s="20">
        <v>770</v>
      </c>
    </row>
    <row r="38" spans="1:3">
      <c r="A38" s="8"/>
      <c r="B38" s="40" t="s">
        <v>46</v>
      </c>
      <c r="C38" s="20">
        <v>770</v>
      </c>
    </row>
    <row r="39" spans="1:3">
      <c r="A39" s="4">
        <v>2240</v>
      </c>
      <c r="B39" s="40" t="s">
        <v>12</v>
      </c>
      <c r="C39" s="20">
        <f>SUM(C40:C42)</f>
        <v>2213.06</v>
      </c>
    </row>
    <row r="40" spans="1:3">
      <c r="A40" s="8"/>
      <c r="B40" s="9" t="s">
        <v>43</v>
      </c>
      <c r="C40" s="20">
        <v>2014.82</v>
      </c>
    </row>
    <row r="41" spans="1:3">
      <c r="A41" s="8"/>
      <c r="B41" s="9" t="s">
        <v>44</v>
      </c>
      <c r="C41" s="20">
        <v>15.78</v>
      </c>
    </row>
    <row r="42" spans="1:3">
      <c r="A42" s="8"/>
      <c r="B42" s="9" t="s">
        <v>45</v>
      </c>
      <c r="C42" s="20">
        <v>182.46</v>
      </c>
    </row>
    <row r="43" spans="1:3">
      <c r="A43" s="8">
        <v>2250</v>
      </c>
      <c r="B43" s="35" t="s">
        <v>145</v>
      </c>
      <c r="C43" s="34">
        <v>524.74</v>
      </c>
    </row>
    <row r="44" spans="1:3">
      <c r="A44" s="2">
        <v>2272</v>
      </c>
      <c r="B44" s="1" t="s">
        <v>14</v>
      </c>
      <c r="C44" s="20">
        <v>581.70000000000005</v>
      </c>
    </row>
    <row r="45" spans="1:3">
      <c r="A45" s="2">
        <v>2273</v>
      </c>
      <c r="B45" s="1" t="s">
        <v>15</v>
      </c>
      <c r="C45" s="20">
        <v>5466.96</v>
      </c>
    </row>
    <row r="46" spans="1:3">
      <c r="A46" s="2">
        <v>2274</v>
      </c>
      <c r="B46" s="1" t="s">
        <v>16</v>
      </c>
      <c r="C46" s="20">
        <v>13865.94</v>
      </c>
    </row>
    <row r="47" spans="1:3">
      <c r="A47" s="8">
        <v>2275</v>
      </c>
      <c r="B47" s="1" t="s">
        <v>47</v>
      </c>
      <c r="C47" s="20">
        <v>30495.95</v>
      </c>
    </row>
    <row r="48" spans="1:3" ht="13.5" thickBot="1">
      <c r="A48" s="8">
        <v>2800</v>
      </c>
      <c r="B48" s="1" t="s">
        <v>40</v>
      </c>
      <c r="C48" s="20">
        <v>129.30000000000001</v>
      </c>
    </row>
    <row r="49" spans="1:5" ht="47.25">
      <c r="A49" s="42" t="s">
        <v>153</v>
      </c>
      <c r="B49" s="3" t="s">
        <v>9</v>
      </c>
      <c r="C49" s="45">
        <v>156800</v>
      </c>
    </row>
    <row r="50" spans="1:5" ht="13.5" thickBot="1">
      <c r="A50" s="49">
        <v>2730</v>
      </c>
      <c r="B50" s="63" t="s">
        <v>163</v>
      </c>
      <c r="C50" s="64">
        <v>156800</v>
      </c>
    </row>
    <row r="51" spans="1:5" ht="15.75">
      <c r="A51" s="14" t="s">
        <v>147</v>
      </c>
      <c r="B51" s="3" t="s">
        <v>9</v>
      </c>
      <c r="C51" s="45">
        <f>C53+C54+C55+C56</f>
        <v>28174.2</v>
      </c>
    </row>
    <row r="52" spans="1:5">
      <c r="A52" s="8"/>
      <c r="B52" s="35" t="s">
        <v>3</v>
      </c>
      <c r="C52" s="20"/>
    </row>
    <row r="53" spans="1:5">
      <c r="A53" s="8">
        <v>2111</v>
      </c>
      <c r="B53" s="40" t="s">
        <v>17</v>
      </c>
      <c r="C53" s="20">
        <v>21142.63</v>
      </c>
    </row>
    <row r="54" spans="1:5">
      <c r="A54" s="8">
        <v>2120</v>
      </c>
      <c r="B54" s="40" t="s">
        <v>18</v>
      </c>
      <c r="C54" s="20">
        <v>4951.43</v>
      </c>
    </row>
    <row r="55" spans="1:5">
      <c r="A55" s="8">
        <v>2250</v>
      </c>
      <c r="B55" s="35" t="s">
        <v>145</v>
      </c>
      <c r="C55" s="34">
        <v>280.14</v>
      </c>
    </row>
    <row r="56" spans="1:5" ht="13.5" thickBot="1">
      <c r="A56" s="2">
        <v>2273</v>
      </c>
      <c r="B56" s="1" t="s">
        <v>15</v>
      </c>
      <c r="C56" s="20">
        <v>1800</v>
      </c>
    </row>
    <row r="57" spans="1:5" ht="15.75">
      <c r="A57" s="16" t="s">
        <v>148</v>
      </c>
      <c r="B57" s="3" t="s">
        <v>9</v>
      </c>
      <c r="C57" s="44">
        <f>C59+C60+C61+C62+C66+C67+C68+C69</f>
        <v>1295505.49</v>
      </c>
    </row>
    <row r="58" spans="1:5">
      <c r="A58" s="8"/>
      <c r="B58" s="35" t="s">
        <v>3</v>
      </c>
      <c r="C58" s="20"/>
    </row>
    <row r="59" spans="1:5">
      <c r="A59" s="49">
        <v>2111</v>
      </c>
      <c r="B59" s="50" t="s">
        <v>17</v>
      </c>
      <c r="C59" s="51">
        <v>963617.47</v>
      </c>
      <c r="D59" s="38"/>
      <c r="E59" s="37"/>
    </row>
    <row r="60" spans="1:5">
      <c r="A60" s="49">
        <v>2120</v>
      </c>
      <c r="B60" s="50" t="s">
        <v>18</v>
      </c>
      <c r="C60" s="51">
        <v>211866.96</v>
      </c>
      <c r="D60" s="38"/>
      <c r="E60" s="37"/>
    </row>
    <row r="61" spans="1:5">
      <c r="A61" s="49">
        <v>2210</v>
      </c>
      <c r="B61" s="50" t="s">
        <v>160</v>
      </c>
      <c r="C61" s="52">
        <v>115.27</v>
      </c>
      <c r="D61" s="38"/>
      <c r="E61" s="37"/>
    </row>
    <row r="62" spans="1:5">
      <c r="A62" s="53">
        <v>2240</v>
      </c>
      <c r="B62" s="50" t="s">
        <v>12</v>
      </c>
      <c r="C62" s="52">
        <f>C63+C64+C65</f>
        <v>7802.76</v>
      </c>
      <c r="E62" s="36"/>
    </row>
    <row r="63" spans="1:5">
      <c r="A63" s="49"/>
      <c r="B63" s="54" t="s">
        <v>87</v>
      </c>
      <c r="C63" s="52">
        <v>5727.96</v>
      </c>
    </row>
    <row r="64" spans="1:5">
      <c r="A64" s="49"/>
      <c r="B64" s="54" t="s">
        <v>53</v>
      </c>
      <c r="C64" s="26">
        <v>1607.24</v>
      </c>
    </row>
    <row r="65" spans="1:3">
      <c r="A65" s="49"/>
      <c r="B65" s="55" t="s">
        <v>88</v>
      </c>
      <c r="C65" s="52">
        <v>467.56</v>
      </c>
    </row>
    <row r="66" spans="1:3">
      <c r="A66" s="56">
        <v>2250</v>
      </c>
      <c r="B66" s="55" t="s">
        <v>145</v>
      </c>
      <c r="C66" s="52">
        <v>2272.1799999999998</v>
      </c>
    </row>
    <row r="67" spans="1:3">
      <c r="A67" s="57">
        <v>2272</v>
      </c>
      <c r="B67" s="55" t="s">
        <v>14</v>
      </c>
      <c r="C67" s="52">
        <v>1956.08</v>
      </c>
    </row>
    <row r="68" spans="1:3">
      <c r="A68" s="57">
        <v>2273</v>
      </c>
      <c r="B68" s="55" t="s">
        <v>15</v>
      </c>
      <c r="C68" s="52">
        <v>38556.21</v>
      </c>
    </row>
    <row r="69" spans="1:3" ht="13.5" thickBot="1">
      <c r="A69" s="57">
        <v>2274</v>
      </c>
      <c r="B69" s="55" t="s">
        <v>16</v>
      </c>
      <c r="C69" s="52">
        <v>69318.559999999998</v>
      </c>
    </row>
    <row r="70" spans="1:3" ht="31.5">
      <c r="A70" s="24" t="s">
        <v>150</v>
      </c>
      <c r="B70" s="3" t="s">
        <v>9</v>
      </c>
      <c r="C70" s="46">
        <v>15000</v>
      </c>
    </row>
    <row r="71" spans="1:3" ht="13.5" thickBot="1">
      <c r="A71" s="8">
        <v>3110</v>
      </c>
      <c r="B71" s="1" t="s">
        <v>164</v>
      </c>
      <c r="C71" s="20">
        <v>15000</v>
      </c>
    </row>
    <row r="72" spans="1:3" ht="31.5">
      <c r="A72" s="24" t="s">
        <v>149</v>
      </c>
      <c r="B72" s="3" t="s">
        <v>9</v>
      </c>
      <c r="C72" s="45">
        <f>C74+C75+C76+C80+C88+C89+C90</f>
        <v>1155183.74</v>
      </c>
    </row>
    <row r="73" spans="1:3">
      <c r="A73" s="8"/>
      <c r="B73" s="35" t="s">
        <v>3</v>
      </c>
      <c r="C73" s="20"/>
    </row>
    <row r="74" spans="1:3">
      <c r="A74" s="8">
        <v>2111</v>
      </c>
      <c r="B74" s="40" t="s">
        <v>17</v>
      </c>
      <c r="C74" s="20">
        <v>824984.44</v>
      </c>
    </row>
    <row r="75" spans="1:3">
      <c r="A75" s="8">
        <v>2120</v>
      </c>
      <c r="B75" s="40" t="s">
        <v>18</v>
      </c>
      <c r="C75" s="20">
        <v>206226.56</v>
      </c>
    </row>
    <row r="76" spans="1:3">
      <c r="A76" s="8">
        <v>2210</v>
      </c>
      <c r="B76" s="40" t="s">
        <v>7</v>
      </c>
      <c r="C76" s="20">
        <f>SUM(C77:C79)</f>
        <v>15627.9</v>
      </c>
    </row>
    <row r="77" spans="1:3">
      <c r="A77" s="8"/>
      <c r="B77" s="40" t="s">
        <v>48</v>
      </c>
      <c r="C77" s="20">
        <v>1300</v>
      </c>
    </row>
    <row r="78" spans="1:3">
      <c r="A78" s="8"/>
      <c r="B78" s="40" t="s">
        <v>50</v>
      </c>
      <c r="C78" s="20">
        <v>4460</v>
      </c>
    </row>
    <row r="79" spans="1:3">
      <c r="A79" s="8"/>
      <c r="B79" s="40" t="s">
        <v>49</v>
      </c>
      <c r="C79" s="20">
        <v>9867.9</v>
      </c>
    </row>
    <row r="80" spans="1:3">
      <c r="A80" s="4">
        <v>2240</v>
      </c>
      <c r="B80" s="40" t="s">
        <v>12</v>
      </c>
      <c r="C80" s="20">
        <f>SUM(C81:C87)</f>
        <v>24523.55</v>
      </c>
    </row>
    <row r="81" spans="1:3">
      <c r="A81" s="8"/>
      <c r="B81" s="9" t="s">
        <v>51</v>
      </c>
      <c r="C81" s="20">
        <v>2538.84</v>
      </c>
    </row>
    <row r="82" spans="1:3">
      <c r="A82" s="8"/>
      <c r="B82" s="9" t="s">
        <v>52</v>
      </c>
      <c r="C82" s="20">
        <v>3282.96</v>
      </c>
    </row>
    <row r="83" spans="1:3">
      <c r="A83" s="8"/>
      <c r="B83" s="25" t="s">
        <v>53</v>
      </c>
      <c r="C83" s="26">
        <v>1607.24</v>
      </c>
    </row>
    <row r="84" spans="1:3">
      <c r="A84" s="1"/>
      <c r="B84" s="1" t="s">
        <v>55</v>
      </c>
      <c r="C84" s="1">
        <v>746.71</v>
      </c>
    </row>
    <row r="85" spans="1:3">
      <c r="A85" s="28"/>
      <c r="B85" s="1" t="s">
        <v>54</v>
      </c>
      <c r="C85" s="27">
        <v>2622.23</v>
      </c>
    </row>
    <row r="86" spans="1:3">
      <c r="A86" s="28"/>
      <c r="B86" s="1" t="s">
        <v>56</v>
      </c>
      <c r="C86" s="27">
        <v>7545.57</v>
      </c>
    </row>
    <row r="87" spans="1:3">
      <c r="A87" s="29"/>
      <c r="B87" s="1" t="s">
        <v>73</v>
      </c>
      <c r="C87" s="30">
        <v>6180</v>
      </c>
    </row>
    <row r="88" spans="1:3">
      <c r="A88" s="2">
        <v>2272</v>
      </c>
      <c r="B88" s="1" t="s">
        <v>14</v>
      </c>
      <c r="C88" s="20">
        <v>1122.31</v>
      </c>
    </row>
    <row r="89" spans="1:3">
      <c r="A89" s="2">
        <v>2273</v>
      </c>
      <c r="B89" s="1" t="s">
        <v>15</v>
      </c>
      <c r="C89" s="20">
        <v>38560.53</v>
      </c>
    </row>
    <row r="90" spans="1:3" ht="13.5" thickBot="1">
      <c r="A90" s="8">
        <v>2275</v>
      </c>
      <c r="B90" s="1" t="s">
        <v>47</v>
      </c>
      <c r="C90" s="20">
        <v>44138.45</v>
      </c>
    </row>
    <row r="91" spans="1:3" ht="31.5">
      <c r="A91" s="24" t="s">
        <v>57</v>
      </c>
      <c r="B91" s="3" t="s">
        <v>9</v>
      </c>
      <c r="C91" s="44">
        <f>C93+C94+C95+C104+C113+C114</f>
        <v>119481.68</v>
      </c>
    </row>
    <row r="92" spans="1:3">
      <c r="A92" s="8"/>
      <c r="B92" s="35" t="s">
        <v>3</v>
      </c>
      <c r="C92" s="20"/>
    </row>
    <row r="93" spans="1:3">
      <c r="A93" s="8">
        <v>2111</v>
      </c>
      <c r="B93" s="40" t="s">
        <v>17</v>
      </c>
      <c r="C93" s="20">
        <v>3750</v>
      </c>
    </row>
    <row r="94" spans="1:3">
      <c r="A94" s="8">
        <v>2120</v>
      </c>
      <c r="B94" s="40" t="s">
        <v>18</v>
      </c>
      <c r="C94" s="20">
        <v>825</v>
      </c>
    </row>
    <row r="95" spans="1:3">
      <c r="A95" s="8">
        <v>2210</v>
      </c>
      <c r="B95" s="40" t="s">
        <v>7</v>
      </c>
      <c r="C95" s="20">
        <f>SUM(C96:C103)</f>
        <v>17992</v>
      </c>
    </row>
    <row r="96" spans="1:3">
      <c r="A96" s="8"/>
      <c r="B96" s="40" t="s">
        <v>58</v>
      </c>
      <c r="C96" s="20">
        <v>3500</v>
      </c>
    </row>
    <row r="97" spans="1:3">
      <c r="A97" s="8"/>
      <c r="B97" s="40" t="s">
        <v>59</v>
      </c>
      <c r="C97" s="20">
        <v>2000</v>
      </c>
    </row>
    <row r="98" spans="1:3">
      <c r="A98" s="8"/>
      <c r="B98" s="40" t="s">
        <v>60</v>
      </c>
      <c r="C98" s="20">
        <v>1500</v>
      </c>
    </row>
    <row r="99" spans="1:3">
      <c r="A99" s="8"/>
      <c r="B99" s="40" t="s">
        <v>61</v>
      </c>
      <c r="C99" s="20">
        <v>500</v>
      </c>
    </row>
    <row r="100" spans="1:3">
      <c r="A100" s="8"/>
      <c r="B100" s="40" t="s">
        <v>62</v>
      </c>
      <c r="C100" s="20">
        <v>3000</v>
      </c>
    </row>
    <row r="101" spans="1:3">
      <c r="A101" s="8"/>
      <c r="B101" s="40" t="s">
        <v>63</v>
      </c>
      <c r="C101" s="20">
        <v>3619</v>
      </c>
    </row>
    <row r="102" spans="1:3">
      <c r="A102" s="8"/>
      <c r="B102" s="40" t="s">
        <v>64</v>
      </c>
      <c r="C102" s="20">
        <v>3473</v>
      </c>
    </row>
    <row r="103" spans="1:3">
      <c r="A103" s="8"/>
      <c r="B103" s="40" t="s">
        <v>65</v>
      </c>
      <c r="C103" s="20">
        <v>400</v>
      </c>
    </row>
    <row r="104" spans="1:3">
      <c r="A104" s="4">
        <v>2240</v>
      </c>
      <c r="B104" s="40" t="s">
        <v>12</v>
      </c>
      <c r="C104" s="20">
        <f>SUM(C105:C112)</f>
        <v>28064.68</v>
      </c>
    </row>
    <row r="105" spans="1:3">
      <c r="A105" s="8"/>
      <c r="B105" s="9" t="s">
        <v>66</v>
      </c>
      <c r="C105" s="20">
        <v>3840</v>
      </c>
    </row>
    <row r="106" spans="1:3" ht="18" customHeight="1">
      <c r="A106" s="8"/>
      <c r="B106" s="9" t="s">
        <v>67</v>
      </c>
      <c r="C106" s="20">
        <v>2095</v>
      </c>
    </row>
    <row r="107" spans="1:3" ht="18" customHeight="1">
      <c r="A107" s="8"/>
      <c r="B107" s="9" t="s">
        <v>69</v>
      </c>
      <c r="C107" s="20">
        <v>2760</v>
      </c>
    </row>
    <row r="108" spans="1:3" ht="18" customHeight="1">
      <c r="A108" s="8"/>
      <c r="B108" s="9" t="s">
        <v>70</v>
      </c>
      <c r="C108" s="20">
        <v>7000</v>
      </c>
    </row>
    <row r="109" spans="1:3" ht="18" customHeight="1">
      <c r="A109" s="8"/>
      <c r="B109" s="9" t="s">
        <v>71</v>
      </c>
      <c r="C109" s="20">
        <v>8355.2800000000007</v>
      </c>
    </row>
    <row r="110" spans="1:3" ht="18" customHeight="1">
      <c r="A110" s="8"/>
      <c r="B110" s="9" t="s">
        <v>72</v>
      </c>
      <c r="C110" s="20">
        <v>3390</v>
      </c>
    </row>
    <row r="111" spans="1:3" ht="18" customHeight="1">
      <c r="A111" s="8"/>
      <c r="B111" s="9" t="s">
        <v>74</v>
      </c>
      <c r="C111" s="20">
        <v>600</v>
      </c>
    </row>
    <row r="112" spans="1:3">
      <c r="A112" s="8"/>
      <c r="B112" s="1" t="s">
        <v>68</v>
      </c>
      <c r="C112" s="20">
        <v>24.4</v>
      </c>
    </row>
    <row r="113" spans="1:3">
      <c r="A113" s="8">
        <v>2250</v>
      </c>
      <c r="B113" s="35" t="s">
        <v>145</v>
      </c>
      <c r="C113" s="34">
        <v>1800</v>
      </c>
    </row>
    <row r="114" spans="1:3">
      <c r="A114" s="8">
        <v>2730</v>
      </c>
      <c r="B114" s="1" t="s">
        <v>75</v>
      </c>
      <c r="C114" s="20">
        <f>SUM(C115:C117)</f>
        <v>67050</v>
      </c>
    </row>
    <row r="115" spans="1:3">
      <c r="A115" s="8"/>
      <c r="B115" s="1" t="s">
        <v>76</v>
      </c>
      <c r="C115" s="20">
        <v>12000</v>
      </c>
    </row>
    <row r="116" spans="1:3">
      <c r="A116" s="8"/>
      <c r="B116" s="1" t="s">
        <v>77</v>
      </c>
      <c r="C116" s="20">
        <v>3250</v>
      </c>
    </row>
    <row r="117" spans="1:3" ht="13.5" thickBot="1">
      <c r="A117" s="8"/>
      <c r="B117" s="1" t="s">
        <v>78</v>
      </c>
      <c r="C117" s="22">
        <v>51800</v>
      </c>
    </row>
    <row r="118" spans="1:3" ht="15.75">
      <c r="A118" s="24" t="s">
        <v>151</v>
      </c>
      <c r="B118" s="3" t="s">
        <v>9</v>
      </c>
      <c r="C118" s="45">
        <f>C120+C129+C134+C135+C136</f>
        <v>154109.68</v>
      </c>
    </row>
    <row r="119" spans="1:3">
      <c r="A119" s="8"/>
      <c r="B119" s="35" t="s">
        <v>3</v>
      </c>
      <c r="C119" s="20"/>
    </row>
    <row r="120" spans="1:3">
      <c r="A120" s="60">
        <v>2210</v>
      </c>
      <c r="B120" s="61" t="s">
        <v>7</v>
      </c>
      <c r="C120" s="62">
        <f>C121+C122+C123+C124+C125+C126+C127+C128</f>
        <v>59340.6</v>
      </c>
    </row>
    <row r="121" spans="1:3">
      <c r="A121" s="60"/>
      <c r="B121" s="61" t="s">
        <v>79</v>
      </c>
      <c r="C121" s="62">
        <v>559</v>
      </c>
    </row>
    <row r="122" spans="1:3">
      <c r="A122" s="60"/>
      <c r="B122" s="61" t="s">
        <v>80</v>
      </c>
      <c r="C122" s="62">
        <v>2055</v>
      </c>
    </row>
    <row r="123" spans="1:3">
      <c r="A123" s="60"/>
      <c r="B123" s="61" t="s">
        <v>81</v>
      </c>
      <c r="C123" s="62">
        <v>14427.28</v>
      </c>
    </row>
    <row r="124" spans="1:3">
      <c r="A124" s="60"/>
      <c r="B124" s="61" t="s">
        <v>82</v>
      </c>
      <c r="C124" s="62">
        <v>769</v>
      </c>
    </row>
    <row r="125" spans="1:3">
      <c r="A125" s="60"/>
      <c r="B125" s="61" t="s">
        <v>83</v>
      </c>
      <c r="C125" s="62">
        <v>2500</v>
      </c>
    </row>
    <row r="126" spans="1:3">
      <c r="A126" s="60"/>
      <c r="B126" s="61" t="s">
        <v>84</v>
      </c>
      <c r="C126" s="62">
        <v>29945</v>
      </c>
    </row>
    <row r="127" spans="1:3">
      <c r="A127" s="60"/>
      <c r="B127" s="61" t="s">
        <v>161</v>
      </c>
      <c r="C127" s="62">
        <v>8061.32</v>
      </c>
    </row>
    <row r="128" spans="1:3">
      <c r="A128" s="60"/>
      <c r="B128" s="61" t="s">
        <v>162</v>
      </c>
      <c r="C128" s="62">
        <v>1024</v>
      </c>
    </row>
    <row r="129" spans="1:3">
      <c r="A129" s="4">
        <v>2240</v>
      </c>
      <c r="B129" s="40" t="s">
        <v>12</v>
      </c>
      <c r="C129" s="20">
        <f>C130+C131+C132+C133</f>
        <v>69869.079999999987</v>
      </c>
    </row>
    <row r="130" spans="1:3">
      <c r="A130" s="8"/>
      <c r="B130" s="9" t="s">
        <v>85</v>
      </c>
      <c r="C130" s="20">
        <v>37800.239999999998</v>
      </c>
    </row>
    <row r="131" spans="1:3">
      <c r="A131" s="8"/>
      <c r="B131" s="9" t="s">
        <v>68</v>
      </c>
      <c r="C131" s="20">
        <v>21.84</v>
      </c>
    </row>
    <row r="132" spans="1:3">
      <c r="A132" s="8"/>
      <c r="B132" s="9" t="s">
        <v>95</v>
      </c>
      <c r="C132" s="20">
        <v>25494</v>
      </c>
    </row>
    <row r="133" spans="1:3">
      <c r="A133" s="8"/>
      <c r="B133" s="9" t="s">
        <v>96</v>
      </c>
      <c r="C133" s="20">
        <v>6553</v>
      </c>
    </row>
    <row r="134" spans="1:3">
      <c r="A134" s="49">
        <v>2610</v>
      </c>
      <c r="B134" s="58" t="s">
        <v>156</v>
      </c>
      <c r="C134" s="59">
        <v>17400</v>
      </c>
    </row>
    <row r="135" spans="1:3">
      <c r="A135" s="8">
        <v>2250</v>
      </c>
      <c r="B135" s="35" t="s">
        <v>145</v>
      </c>
      <c r="C135" s="34">
        <v>600</v>
      </c>
    </row>
    <row r="136" spans="1:3">
      <c r="A136" s="8">
        <v>2730</v>
      </c>
      <c r="B136" s="1" t="s">
        <v>86</v>
      </c>
      <c r="C136" s="20">
        <v>6900</v>
      </c>
    </row>
    <row r="137" spans="1:3" ht="37.5">
      <c r="A137" s="31" t="s">
        <v>152</v>
      </c>
      <c r="B137" s="2" t="s">
        <v>9</v>
      </c>
      <c r="C137" s="39">
        <f>C139+C140+C141+C147+C148+C156+C157+C158+C159</f>
        <v>890269.54</v>
      </c>
    </row>
    <row r="138" spans="1:3">
      <c r="A138" s="2"/>
      <c r="B138" s="35" t="s">
        <v>3</v>
      </c>
      <c r="C138" s="2"/>
    </row>
    <row r="139" spans="1:3">
      <c r="A139" s="2">
        <v>2111</v>
      </c>
      <c r="B139" s="35" t="s">
        <v>17</v>
      </c>
      <c r="C139" s="35">
        <v>652143.69999999995</v>
      </c>
    </row>
    <row r="140" spans="1:3">
      <c r="A140" s="2">
        <v>2120</v>
      </c>
      <c r="B140" s="35" t="s">
        <v>18</v>
      </c>
      <c r="C140" s="35">
        <v>124980.8</v>
      </c>
    </row>
    <row r="141" spans="1:3">
      <c r="A141" s="2">
        <v>2210</v>
      </c>
      <c r="B141" s="35" t="s">
        <v>7</v>
      </c>
      <c r="C141" s="35">
        <v>6458.8</v>
      </c>
    </row>
    <row r="142" spans="1:3">
      <c r="A142" s="2"/>
      <c r="B142" s="35" t="s">
        <v>89</v>
      </c>
      <c r="C142" s="35">
        <v>997.5</v>
      </c>
    </row>
    <row r="143" spans="1:3">
      <c r="A143" s="2"/>
      <c r="B143" s="35" t="s">
        <v>90</v>
      </c>
      <c r="C143" s="35">
        <v>2808.3</v>
      </c>
    </row>
    <row r="144" spans="1:3">
      <c r="A144" s="2"/>
      <c r="B144" s="35" t="s">
        <v>91</v>
      </c>
      <c r="C144" s="35">
        <v>993</v>
      </c>
    </row>
    <row r="145" spans="1:3">
      <c r="A145" s="2"/>
      <c r="B145" s="35" t="s">
        <v>92</v>
      </c>
      <c r="C145" s="35">
        <v>1260</v>
      </c>
    </row>
    <row r="146" spans="1:3">
      <c r="A146" s="2"/>
      <c r="B146" s="35" t="s">
        <v>93</v>
      </c>
      <c r="C146" s="35">
        <v>400</v>
      </c>
    </row>
    <row r="147" spans="1:3">
      <c r="A147" s="2">
        <v>2220</v>
      </c>
      <c r="B147" s="35" t="s">
        <v>94</v>
      </c>
      <c r="C147" s="35">
        <v>400</v>
      </c>
    </row>
    <row r="148" spans="1:3">
      <c r="A148" s="2">
        <v>2240</v>
      </c>
      <c r="B148" s="35" t="s">
        <v>12</v>
      </c>
      <c r="C148" s="35">
        <v>21488.82</v>
      </c>
    </row>
    <row r="149" spans="1:3">
      <c r="A149" s="35"/>
      <c r="B149" s="35" t="s">
        <v>95</v>
      </c>
      <c r="C149" s="35">
        <v>8439</v>
      </c>
    </row>
    <row r="150" spans="1:3">
      <c r="A150" s="35"/>
      <c r="B150" s="35" t="s">
        <v>96</v>
      </c>
      <c r="C150" s="35">
        <v>9750</v>
      </c>
    </row>
    <row r="151" spans="1:3">
      <c r="A151" s="35"/>
      <c r="B151" s="35" t="s">
        <v>97</v>
      </c>
      <c r="C151" s="35">
        <v>1772.61</v>
      </c>
    </row>
    <row r="152" spans="1:3">
      <c r="A152" s="35"/>
      <c r="B152" s="35" t="s">
        <v>98</v>
      </c>
      <c r="C152" s="35">
        <v>30</v>
      </c>
    </row>
    <row r="153" spans="1:3">
      <c r="A153" s="35"/>
      <c r="B153" s="35" t="s">
        <v>99</v>
      </c>
      <c r="C153" s="35">
        <v>1238</v>
      </c>
    </row>
    <row r="154" spans="1:3">
      <c r="A154" s="35"/>
      <c r="B154" s="35" t="s">
        <v>100</v>
      </c>
      <c r="C154" s="35">
        <v>102</v>
      </c>
    </row>
    <row r="155" spans="1:3">
      <c r="A155" s="35"/>
      <c r="B155" s="35" t="s">
        <v>101</v>
      </c>
      <c r="C155" s="35">
        <v>157.21</v>
      </c>
    </row>
    <row r="156" spans="1:3">
      <c r="A156" s="2">
        <v>2250</v>
      </c>
      <c r="B156" s="35" t="s">
        <v>103</v>
      </c>
      <c r="C156" s="35">
        <v>18988.63</v>
      </c>
    </row>
    <row r="157" spans="1:3">
      <c r="A157" s="2">
        <v>2272</v>
      </c>
      <c r="B157" s="35" t="s">
        <v>14</v>
      </c>
      <c r="C157" s="35">
        <v>3084.88</v>
      </c>
    </row>
    <row r="158" spans="1:3">
      <c r="A158" s="2">
        <v>2273</v>
      </c>
      <c r="B158" s="35" t="s">
        <v>15</v>
      </c>
      <c r="C158" s="35">
        <v>25822.53</v>
      </c>
    </row>
    <row r="159" spans="1:3">
      <c r="A159" s="2">
        <v>2275</v>
      </c>
      <c r="B159" s="35" t="s">
        <v>47</v>
      </c>
      <c r="C159" s="35">
        <v>36901.379999999997</v>
      </c>
    </row>
    <row r="160" spans="1:3" ht="15.75">
      <c r="A160" s="39" t="s">
        <v>155</v>
      </c>
      <c r="B160" s="39"/>
      <c r="C160" s="43">
        <f>C10+C20+C32+C49+C51+C57+C72+C91+C118+C137</f>
        <v>6446194.2700000005</v>
      </c>
    </row>
    <row r="161" spans="1:3" ht="15.75">
      <c r="A161" s="39" t="s">
        <v>154</v>
      </c>
      <c r="B161" s="39"/>
      <c r="C161" s="43">
        <v>15000</v>
      </c>
    </row>
  </sheetData>
  <mergeCells count="3">
    <mergeCell ref="B4:C4"/>
    <mergeCell ref="B5:C5"/>
    <mergeCell ref="A1:C1"/>
  </mergeCells>
  <phoneticPr fontId="0" type="noConversion"/>
  <pageMargins left="0.7" right="0.7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1"/>
  <sheetViews>
    <sheetView topLeftCell="A22" workbookViewId="0">
      <selection activeCell="C136" sqref="C136"/>
    </sheetView>
  </sheetViews>
  <sheetFormatPr defaultRowHeight="12.75"/>
  <cols>
    <col min="1" max="1" width="20.7109375" customWidth="1"/>
    <col min="2" max="2" width="68.42578125" bestFit="1" customWidth="1"/>
    <col min="3" max="3" width="18.28515625" customWidth="1"/>
    <col min="4" max="4" width="10.42578125" bestFit="1" customWidth="1"/>
  </cols>
  <sheetData>
    <row r="1" spans="1:9">
      <c r="B1" s="12" t="s">
        <v>5</v>
      </c>
    </row>
    <row r="2" spans="1:9">
      <c r="B2" s="78" t="s">
        <v>4</v>
      </c>
      <c r="C2" s="80"/>
    </row>
    <row r="3" spans="1:9">
      <c r="B3" s="78" t="s">
        <v>6</v>
      </c>
      <c r="C3" s="80"/>
    </row>
    <row r="4" spans="1:9" ht="15.75">
      <c r="B4" s="13" t="s">
        <v>23</v>
      </c>
      <c r="C4" s="12"/>
      <c r="D4" s="12"/>
      <c r="E4" s="12"/>
      <c r="F4" s="12"/>
      <c r="G4" s="12"/>
      <c r="H4" s="12"/>
      <c r="I4" s="12"/>
    </row>
    <row r="5" spans="1:9" ht="21">
      <c r="B5" s="13" t="s">
        <v>143</v>
      </c>
      <c r="C5" s="12"/>
      <c r="D5" s="48"/>
      <c r="E5" s="12"/>
      <c r="F5" s="12"/>
      <c r="G5" s="12"/>
      <c r="H5" s="12"/>
      <c r="I5" s="12"/>
    </row>
    <row r="6" spans="1:9" ht="15.75">
      <c r="B6" s="13" t="s">
        <v>24</v>
      </c>
      <c r="C6" s="12"/>
      <c r="D6" s="12"/>
      <c r="E6" s="12"/>
      <c r="F6" s="12"/>
      <c r="G6" s="12"/>
      <c r="H6" s="12"/>
      <c r="I6" s="12"/>
    </row>
    <row r="7" spans="1:9" ht="13.5" thickBot="1">
      <c r="D7" s="12"/>
      <c r="E7" s="12"/>
      <c r="F7" s="12"/>
      <c r="G7" s="12"/>
      <c r="H7" s="12"/>
      <c r="I7" s="12"/>
    </row>
    <row r="8" spans="1:9" ht="32.25" thickBot="1">
      <c r="A8" s="24" t="s">
        <v>111</v>
      </c>
      <c r="B8" s="3" t="s">
        <v>25</v>
      </c>
      <c r="C8" s="17">
        <v>0</v>
      </c>
    </row>
    <row r="9" spans="1:9" ht="16.5" thickBot="1">
      <c r="A9" s="24"/>
      <c r="B9" s="6" t="s">
        <v>124</v>
      </c>
      <c r="C9" s="17">
        <v>18287.84</v>
      </c>
    </row>
    <row r="10" spans="1:9" ht="16.5" thickBot="1">
      <c r="A10" s="24"/>
      <c r="B10" s="3" t="s">
        <v>25</v>
      </c>
      <c r="C10" s="17">
        <f>C11+C12</f>
        <v>15241.98</v>
      </c>
    </row>
    <row r="11" spans="1:9" ht="15.75">
      <c r="A11" s="16" t="s">
        <v>11</v>
      </c>
      <c r="B11" s="6" t="s">
        <v>26</v>
      </c>
      <c r="C11" s="17">
        <v>7555.6</v>
      </c>
    </row>
    <row r="12" spans="1:9" ht="15.75">
      <c r="A12" s="14"/>
      <c r="B12" s="6" t="s">
        <v>27</v>
      </c>
      <c r="C12" s="15">
        <v>7686.38</v>
      </c>
    </row>
    <row r="13" spans="1:9" ht="15.75">
      <c r="A13" s="14"/>
      <c r="B13" s="6" t="s">
        <v>29</v>
      </c>
      <c r="C13" s="47">
        <f>C15+C24+C25+C31+C32+C35</f>
        <v>26660.140000000003</v>
      </c>
    </row>
    <row r="14" spans="1:9" ht="15.75">
      <c r="A14" s="14"/>
      <c r="B14" s="2" t="s">
        <v>3</v>
      </c>
      <c r="C14" s="11"/>
    </row>
    <row r="15" spans="1:9">
      <c r="A15" s="8" t="s">
        <v>8</v>
      </c>
      <c r="B15" s="7" t="s">
        <v>7</v>
      </c>
      <c r="C15" s="20">
        <f>SUM(C16:C23)</f>
        <v>18393.47</v>
      </c>
    </row>
    <row r="16" spans="1:9">
      <c r="A16" s="8">
        <v>2210</v>
      </c>
      <c r="B16" s="7" t="s">
        <v>104</v>
      </c>
      <c r="C16" s="20">
        <v>2177.6</v>
      </c>
    </row>
    <row r="17" spans="1:3">
      <c r="A17" s="8">
        <v>2210</v>
      </c>
      <c r="B17" s="7" t="s">
        <v>105</v>
      </c>
      <c r="C17" s="20">
        <v>419</v>
      </c>
    </row>
    <row r="18" spans="1:3">
      <c r="A18" s="8">
        <v>2210</v>
      </c>
      <c r="B18" s="7" t="s">
        <v>106</v>
      </c>
      <c r="C18" s="20">
        <v>1150.8499999999999</v>
      </c>
    </row>
    <row r="19" spans="1:3">
      <c r="A19" s="8">
        <v>2210</v>
      </c>
      <c r="B19" s="7" t="s">
        <v>107</v>
      </c>
      <c r="C19" s="20">
        <v>3632.5</v>
      </c>
    </row>
    <row r="20" spans="1:3">
      <c r="A20" s="8">
        <v>2210</v>
      </c>
      <c r="B20" s="7" t="s">
        <v>108</v>
      </c>
      <c r="C20" s="20">
        <v>642</v>
      </c>
    </row>
    <row r="21" spans="1:3">
      <c r="A21" s="8">
        <v>2210</v>
      </c>
      <c r="B21" s="7" t="s">
        <v>109</v>
      </c>
      <c r="C21" s="20">
        <v>8841.52</v>
      </c>
    </row>
    <row r="22" spans="1:3">
      <c r="A22" s="8">
        <v>2210</v>
      </c>
      <c r="B22" s="7" t="s">
        <v>110</v>
      </c>
      <c r="C22" s="20">
        <v>910</v>
      </c>
    </row>
    <row r="23" spans="1:3">
      <c r="A23" s="8">
        <v>2210</v>
      </c>
      <c r="B23" s="7" t="s">
        <v>113</v>
      </c>
      <c r="C23" s="20">
        <v>620</v>
      </c>
    </row>
    <row r="24" spans="1:3">
      <c r="A24" s="8" t="s">
        <v>21</v>
      </c>
      <c r="B24" s="7" t="s">
        <v>22</v>
      </c>
      <c r="C24" s="11"/>
    </row>
    <row r="25" spans="1:3">
      <c r="A25" s="4" t="s">
        <v>10</v>
      </c>
      <c r="B25" s="7" t="s">
        <v>12</v>
      </c>
      <c r="C25" s="11">
        <f>SUM(C26:C30)</f>
        <v>6067.7199999999993</v>
      </c>
    </row>
    <row r="26" spans="1:3">
      <c r="A26" s="8">
        <v>2240</v>
      </c>
      <c r="B26" s="9" t="s">
        <v>43</v>
      </c>
      <c r="C26" s="11">
        <v>1645.44</v>
      </c>
    </row>
    <row r="27" spans="1:3">
      <c r="A27" s="8">
        <v>2240</v>
      </c>
      <c r="B27" s="9" t="s">
        <v>112</v>
      </c>
      <c r="C27" s="20">
        <v>1918</v>
      </c>
    </row>
    <row r="28" spans="1:3">
      <c r="A28" s="8">
        <v>2240</v>
      </c>
      <c r="B28" s="1" t="s">
        <v>114</v>
      </c>
      <c r="C28" s="11">
        <v>536.34</v>
      </c>
    </row>
    <row r="29" spans="1:3">
      <c r="A29" s="8">
        <v>2240</v>
      </c>
      <c r="B29" s="1" t="s">
        <v>115</v>
      </c>
      <c r="C29" s="11">
        <v>578.88</v>
      </c>
    </row>
    <row r="30" spans="1:3">
      <c r="A30" s="8">
        <v>2240</v>
      </c>
      <c r="B30" s="1" t="s">
        <v>116</v>
      </c>
      <c r="C30" s="11">
        <v>1389.06</v>
      </c>
    </row>
    <row r="31" spans="1:3">
      <c r="A31" s="8" t="s">
        <v>19</v>
      </c>
      <c r="B31" s="2"/>
      <c r="C31" s="5">
        <v>1318.58</v>
      </c>
    </row>
    <row r="32" spans="1:3">
      <c r="A32" s="8" t="s">
        <v>20</v>
      </c>
      <c r="B32" s="2" t="s">
        <v>13</v>
      </c>
      <c r="C32" s="11">
        <f>SUM(C33:C34)</f>
        <v>797.55000000000007</v>
      </c>
    </row>
    <row r="33" spans="1:3">
      <c r="A33" s="18">
        <v>2272</v>
      </c>
      <c r="B33" s="1" t="s">
        <v>14</v>
      </c>
      <c r="C33" s="11">
        <v>183.34</v>
      </c>
    </row>
    <row r="34" spans="1:3">
      <c r="A34" s="18">
        <v>2273</v>
      </c>
      <c r="B34" s="1" t="s">
        <v>15</v>
      </c>
      <c r="C34" s="11">
        <v>614.21</v>
      </c>
    </row>
    <row r="35" spans="1:3">
      <c r="A35" s="8" t="s">
        <v>39</v>
      </c>
      <c r="B35" s="1" t="s">
        <v>40</v>
      </c>
      <c r="C35">
        <v>82.82</v>
      </c>
    </row>
    <row r="36" spans="1:3" ht="13.5" thickBot="1">
      <c r="B36" s="1" t="s">
        <v>30</v>
      </c>
      <c r="C36" s="20">
        <f>C8+C9+C10-C13</f>
        <v>6869.6799999999967</v>
      </c>
    </row>
    <row r="37" spans="1:3" ht="32.25" thickBot="1">
      <c r="A37" s="24" t="s">
        <v>117</v>
      </c>
      <c r="B37" s="3" t="s">
        <v>31</v>
      </c>
      <c r="C37" s="17">
        <v>0</v>
      </c>
    </row>
    <row r="38" spans="1:3" ht="16.5" thickBot="1">
      <c r="A38" s="24"/>
      <c r="B38" s="3" t="s">
        <v>124</v>
      </c>
      <c r="C38" s="17">
        <v>11948.07</v>
      </c>
    </row>
    <row r="39" spans="1:3" ht="15.75">
      <c r="A39" s="16"/>
      <c r="B39" s="3" t="s">
        <v>25</v>
      </c>
      <c r="C39" s="19">
        <f>C40+C41</f>
        <v>87977.010000000009</v>
      </c>
    </row>
    <row r="40" spans="1:3" ht="15.75">
      <c r="A40" s="14" t="s">
        <v>11</v>
      </c>
      <c r="B40" s="6" t="s">
        <v>26</v>
      </c>
      <c r="C40" s="32">
        <v>44610</v>
      </c>
    </row>
    <row r="41" spans="1:3" ht="15.75">
      <c r="A41" s="14"/>
      <c r="B41" s="6" t="s">
        <v>27</v>
      </c>
      <c r="C41" s="32">
        <v>43367.01</v>
      </c>
    </row>
    <row r="42" spans="1:3" ht="15.75">
      <c r="A42" s="14"/>
      <c r="B42" s="6" t="s">
        <v>29</v>
      </c>
      <c r="C42" s="47">
        <f>C44+C45+C46+C52+C61+C63+C64</f>
        <v>84976.99</v>
      </c>
    </row>
    <row r="43" spans="1:3">
      <c r="A43" s="8"/>
      <c r="B43" s="2" t="s">
        <v>3</v>
      </c>
      <c r="C43" s="11"/>
    </row>
    <row r="44" spans="1:3">
      <c r="A44" s="8">
        <v>2111</v>
      </c>
      <c r="B44" s="7" t="s">
        <v>17</v>
      </c>
      <c r="C44" s="11">
        <v>33442.14</v>
      </c>
    </row>
    <row r="45" spans="1:3">
      <c r="A45" s="8">
        <v>2120</v>
      </c>
      <c r="B45" s="7" t="s">
        <v>18</v>
      </c>
      <c r="C45" s="11">
        <v>6638.38</v>
      </c>
    </row>
    <row r="46" spans="1:3">
      <c r="A46" s="8" t="s">
        <v>8</v>
      </c>
      <c r="B46" s="7" t="s">
        <v>7</v>
      </c>
      <c r="C46" s="20">
        <f>SUM(C47:C51)</f>
        <v>16515.650000000001</v>
      </c>
    </row>
    <row r="47" spans="1:3">
      <c r="A47" s="8">
        <v>2210</v>
      </c>
      <c r="B47" s="7" t="s">
        <v>121</v>
      </c>
      <c r="C47" s="20">
        <v>2796</v>
      </c>
    </row>
    <row r="48" spans="1:3">
      <c r="A48" s="8">
        <v>2210</v>
      </c>
      <c r="B48" s="7" t="s">
        <v>122</v>
      </c>
      <c r="C48" s="20">
        <v>3048.85</v>
      </c>
    </row>
    <row r="49" spans="1:3">
      <c r="A49" s="8">
        <v>2210</v>
      </c>
      <c r="B49" s="7" t="s">
        <v>106</v>
      </c>
      <c r="C49" s="20">
        <v>2480.1999999999998</v>
      </c>
    </row>
    <row r="50" spans="1:3">
      <c r="A50" s="8">
        <v>2210</v>
      </c>
      <c r="B50" s="7" t="s">
        <v>107</v>
      </c>
      <c r="C50" s="20">
        <v>2686.6</v>
      </c>
    </row>
    <row r="51" spans="1:3">
      <c r="A51" s="8">
        <v>2210</v>
      </c>
      <c r="B51" s="7" t="s">
        <v>123</v>
      </c>
      <c r="C51" s="20">
        <v>5504</v>
      </c>
    </row>
    <row r="52" spans="1:3">
      <c r="A52" s="4" t="s">
        <v>10</v>
      </c>
      <c r="B52" s="7" t="s">
        <v>12</v>
      </c>
      <c r="C52" s="20">
        <f>SUM(C53:C60)</f>
        <v>11239.97</v>
      </c>
    </row>
    <row r="53" spans="1:3">
      <c r="A53" s="8">
        <v>2240</v>
      </c>
      <c r="B53" s="9" t="s">
        <v>43</v>
      </c>
      <c r="C53" s="20">
        <v>1946.88</v>
      </c>
    </row>
    <row r="54" spans="1:3">
      <c r="A54" s="8">
        <v>2240</v>
      </c>
      <c r="B54" s="9" t="s">
        <v>112</v>
      </c>
      <c r="C54" s="20">
        <v>1005.41</v>
      </c>
    </row>
    <row r="55" spans="1:3">
      <c r="A55" s="8">
        <v>2240</v>
      </c>
      <c r="B55" s="1" t="s">
        <v>125</v>
      </c>
      <c r="C55" s="20">
        <v>658</v>
      </c>
    </row>
    <row r="56" spans="1:3">
      <c r="A56" s="8">
        <v>2240</v>
      </c>
      <c r="B56" s="1" t="s">
        <v>126</v>
      </c>
      <c r="C56" s="20">
        <v>900</v>
      </c>
    </row>
    <row r="57" spans="1:3">
      <c r="A57" s="8">
        <v>2240</v>
      </c>
      <c r="B57" s="1" t="s">
        <v>127</v>
      </c>
      <c r="C57" s="20">
        <v>690</v>
      </c>
    </row>
    <row r="58" spans="1:3">
      <c r="A58" s="8">
        <v>2240</v>
      </c>
      <c r="B58" s="1" t="s">
        <v>128</v>
      </c>
      <c r="C58" s="20">
        <v>595</v>
      </c>
    </row>
    <row r="59" spans="1:3">
      <c r="A59" s="8">
        <v>2240</v>
      </c>
      <c r="B59" s="1" t="s">
        <v>129</v>
      </c>
      <c r="C59" s="20">
        <v>2594.6799999999998</v>
      </c>
    </row>
    <row r="60" spans="1:3">
      <c r="A60" s="8">
        <v>2240</v>
      </c>
      <c r="B60" s="1" t="s">
        <v>130</v>
      </c>
      <c r="C60" s="20">
        <v>2850</v>
      </c>
    </row>
    <row r="61" spans="1:3">
      <c r="A61" s="8" t="s">
        <v>20</v>
      </c>
      <c r="B61" s="2" t="s">
        <v>13</v>
      </c>
      <c r="C61" s="20">
        <f>SUM(C62:C62)</f>
        <v>1565.3</v>
      </c>
    </row>
    <row r="62" spans="1:3">
      <c r="A62" s="18">
        <v>2273</v>
      </c>
      <c r="B62" s="1" t="s">
        <v>15</v>
      </c>
      <c r="C62" s="20">
        <v>1565.3</v>
      </c>
    </row>
    <row r="63" spans="1:3">
      <c r="A63" s="8" t="s">
        <v>39</v>
      </c>
      <c r="B63" s="1" t="s">
        <v>40</v>
      </c>
      <c r="C63" s="20">
        <v>375.55</v>
      </c>
    </row>
    <row r="64" spans="1:3">
      <c r="A64" s="8" t="s">
        <v>119</v>
      </c>
      <c r="B64" s="1" t="s">
        <v>118</v>
      </c>
      <c r="C64" s="20">
        <f>C65</f>
        <v>15200</v>
      </c>
    </row>
    <row r="65" spans="1:3">
      <c r="A65" s="8">
        <v>3110</v>
      </c>
      <c r="B65" s="33" t="s">
        <v>120</v>
      </c>
      <c r="C65" s="20">
        <v>15200</v>
      </c>
    </row>
    <row r="66" spans="1:3" ht="13.5" thickBot="1">
      <c r="A66" s="2"/>
      <c r="B66" s="1" t="s">
        <v>30</v>
      </c>
      <c r="C66" s="20">
        <f>C37+C38+C39-C42</f>
        <v>14948.090000000011</v>
      </c>
    </row>
    <row r="67" spans="1:3" ht="32.25" thickBot="1">
      <c r="A67" s="24" t="s">
        <v>131</v>
      </c>
      <c r="B67" s="3" t="s">
        <v>31</v>
      </c>
      <c r="C67" s="17">
        <v>0</v>
      </c>
    </row>
    <row r="68" spans="1:3" ht="16.5" thickBot="1">
      <c r="A68" s="24"/>
      <c r="B68" s="3" t="s">
        <v>124</v>
      </c>
      <c r="C68" s="17">
        <v>841.58</v>
      </c>
    </row>
    <row r="69" spans="1:3" ht="15.75">
      <c r="A69" s="16"/>
      <c r="B69" s="3" t="s">
        <v>25</v>
      </c>
      <c r="C69" s="19">
        <f>C70</f>
        <v>1280</v>
      </c>
    </row>
    <row r="70" spans="1:3" ht="15.75">
      <c r="A70" s="14" t="s">
        <v>11</v>
      </c>
      <c r="B70" s="6" t="s">
        <v>26</v>
      </c>
      <c r="C70" s="32">
        <v>1280</v>
      </c>
    </row>
    <row r="71" spans="1:3" ht="15.75">
      <c r="A71" s="14"/>
      <c r="B71" s="6" t="s">
        <v>29</v>
      </c>
      <c r="C71" s="47">
        <f>C73</f>
        <v>1841</v>
      </c>
    </row>
    <row r="72" spans="1:3">
      <c r="A72" s="8"/>
      <c r="B72" s="2" t="s">
        <v>3</v>
      </c>
      <c r="C72" s="11"/>
    </row>
    <row r="73" spans="1:3">
      <c r="A73" s="8" t="s">
        <v>8</v>
      </c>
      <c r="B73" s="7" t="s">
        <v>7</v>
      </c>
      <c r="C73" s="20">
        <f>SUM(C74:C75)</f>
        <v>1841</v>
      </c>
    </row>
    <row r="74" spans="1:3">
      <c r="A74" s="8">
        <v>2210</v>
      </c>
      <c r="B74" s="7" t="s">
        <v>123</v>
      </c>
      <c r="C74" s="20">
        <v>841</v>
      </c>
    </row>
    <row r="75" spans="1:3">
      <c r="A75" s="8">
        <v>2210</v>
      </c>
      <c r="B75" s="7" t="s">
        <v>132</v>
      </c>
      <c r="C75" s="20">
        <v>1000</v>
      </c>
    </row>
    <row r="76" spans="1:3" ht="13.5" thickBot="1">
      <c r="A76" s="2"/>
      <c r="B76" s="1" t="s">
        <v>30</v>
      </c>
      <c r="C76" s="20">
        <f>C67+C68+C69-C71</f>
        <v>280.57999999999993</v>
      </c>
    </row>
    <row r="77" spans="1:3" ht="32.25" thickBot="1">
      <c r="A77" s="24" t="s">
        <v>133</v>
      </c>
      <c r="B77" s="3" t="s">
        <v>31</v>
      </c>
      <c r="C77" s="17">
        <v>0</v>
      </c>
    </row>
    <row r="78" spans="1:3" ht="16.5" thickBot="1">
      <c r="A78" s="24"/>
      <c r="B78" s="3" t="s">
        <v>124</v>
      </c>
      <c r="C78" s="17">
        <v>1.05</v>
      </c>
    </row>
    <row r="79" spans="1:3" ht="15.75">
      <c r="A79" s="14" t="s">
        <v>11</v>
      </c>
      <c r="B79" s="3" t="s">
        <v>25</v>
      </c>
      <c r="C79" s="19">
        <f>C80</f>
        <v>1677</v>
      </c>
    </row>
    <row r="80" spans="1:3" ht="15.75">
      <c r="A80" s="14"/>
      <c r="B80" s="6" t="s">
        <v>28</v>
      </c>
      <c r="C80" s="32">
        <v>1677</v>
      </c>
    </row>
    <row r="81" spans="1:3" ht="15.75">
      <c r="A81" s="14"/>
      <c r="B81" s="6" t="s">
        <v>29</v>
      </c>
      <c r="C81" s="32">
        <f>C84</f>
        <v>1677</v>
      </c>
    </row>
    <row r="82" spans="1:3">
      <c r="A82" s="8"/>
      <c r="B82" s="2" t="s">
        <v>3</v>
      </c>
      <c r="C82" s="11"/>
    </row>
    <row r="83" spans="1:3">
      <c r="A83" s="8" t="s">
        <v>119</v>
      </c>
      <c r="B83" s="1" t="s">
        <v>118</v>
      </c>
      <c r="C83" s="20">
        <f>C84</f>
        <v>1677</v>
      </c>
    </row>
    <row r="84" spans="1:3" ht="17.25" customHeight="1">
      <c r="A84" s="8">
        <v>3110</v>
      </c>
      <c r="B84" s="33" t="s">
        <v>134</v>
      </c>
      <c r="C84" s="20">
        <v>1677</v>
      </c>
    </row>
    <row r="85" spans="1:3" ht="13.5" thickBot="1">
      <c r="A85" s="2"/>
      <c r="B85" s="1" t="s">
        <v>30</v>
      </c>
      <c r="C85" s="20">
        <f>C77+C78+C79-C81</f>
        <v>1.0499999999999545</v>
      </c>
    </row>
    <row r="86" spans="1:3" ht="32.25" thickBot="1">
      <c r="A86" s="24" t="s">
        <v>136</v>
      </c>
      <c r="B86" s="3" t="s">
        <v>31</v>
      </c>
      <c r="C86" s="17">
        <v>0</v>
      </c>
    </row>
    <row r="87" spans="1:3" ht="16.5" thickBot="1">
      <c r="A87" s="24"/>
      <c r="B87" s="3" t="s">
        <v>124</v>
      </c>
      <c r="C87" s="17">
        <v>209.3</v>
      </c>
    </row>
    <row r="88" spans="1:3" ht="15.75">
      <c r="A88" s="14" t="s">
        <v>11</v>
      </c>
      <c r="B88" s="3" t="s">
        <v>25</v>
      </c>
      <c r="C88" s="19"/>
    </row>
    <row r="89" spans="1:3" ht="15.75">
      <c r="A89" s="14"/>
      <c r="B89" s="6" t="s">
        <v>29</v>
      </c>
      <c r="C89" s="32"/>
    </row>
    <row r="90" spans="1:3">
      <c r="A90" s="8"/>
      <c r="B90" s="2" t="s">
        <v>3</v>
      </c>
      <c r="C90" s="11"/>
    </row>
    <row r="91" spans="1:3" ht="13.5" thickBot="1">
      <c r="A91" s="2"/>
      <c r="B91" s="1" t="s">
        <v>30</v>
      </c>
      <c r="C91" s="20">
        <f>C86+C87+C88-C89</f>
        <v>209.3</v>
      </c>
    </row>
    <row r="92" spans="1:3" ht="32.25" thickBot="1">
      <c r="A92" s="24" t="s">
        <v>135</v>
      </c>
      <c r="B92" s="3" t="s">
        <v>31</v>
      </c>
      <c r="C92" s="17">
        <v>0</v>
      </c>
    </row>
    <row r="93" spans="1:3" ht="16.5" thickBot="1">
      <c r="A93" s="24"/>
      <c r="B93" s="3" t="s">
        <v>124</v>
      </c>
      <c r="C93" s="17">
        <v>2215.7399999999998</v>
      </c>
    </row>
    <row r="94" spans="1:3" ht="15.75">
      <c r="A94" s="14" t="s">
        <v>11</v>
      </c>
      <c r="B94" s="3" t="s">
        <v>25</v>
      </c>
      <c r="C94" s="19">
        <f>+C95</f>
        <v>21485</v>
      </c>
    </row>
    <row r="95" spans="1:3" ht="15.75">
      <c r="A95" s="14"/>
      <c r="B95" s="6" t="s">
        <v>28</v>
      </c>
      <c r="C95" s="15">
        <v>21485</v>
      </c>
    </row>
    <row r="96" spans="1:3" ht="15.75">
      <c r="A96" s="14"/>
      <c r="B96" s="6" t="s">
        <v>29</v>
      </c>
      <c r="C96" s="32">
        <f>+C98+C102+C103+C109+C111</f>
        <v>21101.879999999997</v>
      </c>
    </row>
    <row r="97" spans="1:3">
      <c r="A97" s="8"/>
      <c r="B97" s="2" t="s">
        <v>3</v>
      </c>
      <c r="C97" s="11"/>
    </row>
    <row r="98" spans="1:3">
      <c r="A98" s="8" t="s">
        <v>8</v>
      </c>
      <c r="B98" s="7" t="s">
        <v>7</v>
      </c>
      <c r="C98" s="20">
        <f>SUM(C99:C101)</f>
        <v>6097.37</v>
      </c>
    </row>
    <row r="99" spans="1:3">
      <c r="A99" s="8">
        <v>2210</v>
      </c>
      <c r="B99" s="7" t="s">
        <v>123</v>
      </c>
      <c r="C99" s="20">
        <v>636</v>
      </c>
    </row>
    <row r="100" spans="1:3">
      <c r="A100" s="8">
        <v>2210</v>
      </c>
      <c r="B100" s="7" t="s">
        <v>132</v>
      </c>
      <c r="C100" s="20">
        <v>5018.82</v>
      </c>
    </row>
    <row r="101" spans="1:3">
      <c r="A101" s="8">
        <v>2210</v>
      </c>
      <c r="B101" s="7" t="s">
        <v>137</v>
      </c>
      <c r="C101" s="20">
        <v>442.55</v>
      </c>
    </row>
    <row r="102" spans="1:3">
      <c r="A102" s="8" t="s">
        <v>21</v>
      </c>
      <c r="B102" s="7" t="s">
        <v>22</v>
      </c>
      <c r="C102" s="20">
        <v>0</v>
      </c>
    </row>
    <row r="103" spans="1:3">
      <c r="A103" s="4" t="s">
        <v>10</v>
      </c>
      <c r="B103" s="7" t="s">
        <v>12</v>
      </c>
      <c r="C103" s="20">
        <f>SUM(C104:C108)</f>
        <v>3914.77</v>
      </c>
    </row>
    <row r="104" spans="1:3">
      <c r="A104" s="8">
        <v>2240</v>
      </c>
      <c r="B104" s="9" t="s">
        <v>138</v>
      </c>
      <c r="C104" s="20">
        <v>1030</v>
      </c>
    </row>
    <row r="105" spans="1:3">
      <c r="A105" s="8">
        <v>2240</v>
      </c>
      <c r="B105" s="9" t="s">
        <v>139</v>
      </c>
      <c r="C105" s="20">
        <v>561.13</v>
      </c>
    </row>
    <row r="106" spans="1:3">
      <c r="A106" s="8">
        <v>2240</v>
      </c>
      <c r="B106" s="9" t="s">
        <v>43</v>
      </c>
      <c r="C106" s="20">
        <v>529.20000000000005</v>
      </c>
    </row>
    <row r="107" spans="1:3">
      <c r="A107" s="8">
        <v>2240</v>
      </c>
      <c r="B107" s="9" t="s">
        <v>141</v>
      </c>
      <c r="C107" s="20">
        <v>289.44</v>
      </c>
    </row>
    <row r="108" spans="1:3">
      <c r="A108" s="8">
        <v>2240</v>
      </c>
      <c r="B108" s="1" t="s">
        <v>140</v>
      </c>
      <c r="C108" s="20">
        <v>1505</v>
      </c>
    </row>
    <row r="109" spans="1:3">
      <c r="A109" s="8" t="s">
        <v>19</v>
      </c>
      <c r="B109" s="2" t="s">
        <v>102</v>
      </c>
      <c r="C109" s="21">
        <v>2089.7399999999998</v>
      </c>
    </row>
    <row r="110" spans="1:3">
      <c r="A110" s="8" t="s">
        <v>119</v>
      </c>
      <c r="B110" s="1" t="s">
        <v>118</v>
      </c>
      <c r="C110" s="20">
        <f>C111</f>
        <v>9000</v>
      </c>
    </row>
    <row r="111" spans="1:3">
      <c r="A111" s="8">
        <v>3110</v>
      </c>
      <c r="B111" s="33" t="s">
        <v>142</v>
      </c>
      <c r="C111" s="20">
        <v>9000</v>
      </c>
    </row>
    <row r="112" spans="1:3" ht="13.5" thickBot="1">
      <c r="A112" s="2"/>
      <c r="B112" s="1" t="s">
        <v>30</v>
      </c>
      <c r="C112" s="20">
        <f>C92+C93+C94-C96</f>
        <v>2598.8600000000006</v>
      </c>
    </row>
    <row r="113" spans="1:3" ht="16.5" thickBot="1">
      <c r="A113" s="24" t="s">
        <v>159</v>
      </c>
      <c r="B113" s="3" t="s">
        <v>31</v>
      </c>
      <c r="C113" s="17">
        <v>0</v>
      </c>
    </row>
    <row r="114" spans="1:3" ht="16.5" thickBot="1">
      <c r="A114" s="24"/>
      <c r="B114" s="3" t="s">
        <v>157</v>
      </c>
      <c r="C114" s="17"/>
    </row>
    <row r="115" spans="1:3" ht="15.75">
      <c r="A115" s="14" t="s">
        <v>11</v>
      </c>
      <c r="B115" s="3" t="s">
        <v>25</v>
      </c>
      <c r="C115" s="19">
        <f>C116</f>
        <v>5200</v>
      </c>
    </row>
    <row r="116" spans="1:3" ht="15.75">
      <c r="A116" s="14"/>
      <c r="B116" s="6" t="s">
        <v>28</v>
      </c>
      <c r="C116" s="32">
        <v>5200</v>
      </c>
    </row>
    <row r="117" spans="1:3" ht="15.75">
      <c r="A117" s="14"/>
      <c r="B117" s="6" t="s">
        <v>29</v>
      </c>
      <c r="C117" s="32">
        <f>C119+C121</f>
        <v>4646.7199999999993</v>
      </c>
    </row>
    <row r="118" spans="1:3">
      <c r="A118" s="8"/>
      <c r="B118" s="2" t="s">
        <v>3</v>
      </c>
      <c r="C118" s="11"/>
    </row>
    <row r="119" spans="1:3">
      <c r="A119" s="4" t="s">
        <v>10</v>
      </c>
      <c r="B119" s="7" t="s">
        <v>12</v>
      </c>
      <c r="C119" s="20">
        <f>SUM(C120:C120)</f>
        <v>1200</v>
      </c>
    </row>
    <row r="120" spans="1:3">
      <c r="A120" s="8">
        <v>2240</v>
      </c>
      <c r="B120" s="9" t="s">
        <v>158</v>
      </c>
      <c r="C120" s="20">
        <v>1200</v>
      </c>
    </row>
    <row r="121" spans="1:3">
      <c r="A121" s="8" t="s">
        <v>19</v>
      </c>
      <c r="B121" s="2" t="s">
        <v>102</v>
      </c>
      <c r="C121" s="21">
        <v>3446.72</v>
      </c>
    </row>
    <row r="122" spans="1:3" ht="13.5" thickBot="1">
      <c r="A122" s="2"/>
      <c r="B122" s="1" t="s">
        <v>30</v>
      </c>
      <c r="C122" s="20">
        <f>C113+C114+C115-C117</f>
        <v>553.28000000000065</v>
      </c>
    </row>
    <row r="123" spans="1:3" ht="17.25" thickTop="1" thickBot="1">
      <c r="A123" s="65">
        <v>1015031</v>
      </c>
      <c r="B123" s="66" t="s">
        <v>165</v>
      </c>
      <c r="C123" s="66">
        <v>1190.03</v>
      </c>
    </row>
    <row r="124" spans="1:3" ht="17.25" thickTop="1" thickBot="1">
      <c r="A124" s="68" t="s">
        <v>11</v>
      </c>
      <c r="B124" s="66" t="s">
        <v>25</v>
      </c>
      <c r="C124" s="67">
        <v>8567.1200000000008</v>
      </c>
    </row>
    <row r="125" spans="1:3" ht="16.5" thickBot="1">
      <c r="A125" s="68"/>
      <c r="B125" s="66" t="s">
        <v>166</v>
      </c>
      <c r="C125" s="67">
        <v>6933.6</v>
      </c>
    </row>
    <row r="126" spans="1:3" ht="16.5" thickBot="1">
      <c r="A126" s="68"/>
      <c r="B126" s="66" t="s">
        <v>28</v>
      </c>
      <c r="C126" s="67">
        <v>1633.52</v>
      </c>
    </row>
    <row r="127" spans="1:3" ht="16.5" thickBot="1">
      <c r="A127" s="68"/>
      <c r="B127" s="66" t="s">
        <v>167</v>
      </c>
      <c r="C127" s="67">
        <v>1633.52</v>
      </c>
    </row>
    <row r="128" spans="1:3" ht="16.5" thickBot="1">
      <c r="A128" s="69"/>
      <c r="B128" s="66" t="s">
        <v>29</v>
      </c>
      <c r="C128" s="67">
        <v>7600.73</v>
      </c>
    </row>
    <row r="129" spans="1:3" ht="13.5" thickBot="1">
      <c r="A129" s="70"/>
      <c r="B129" s="66" t="s">
        <v>168</v>
      </c>
      <c r="C129" s="67"/>
    </row>
    <row r="130" spans="1:3" ht="13.5" thickBot="1">
      <c r="A130" s="70" t="s">
        <v>8</v>
      </c>
      <c r="B130" s="66" t="s">
        <v>7</v>
      </c>
      <c r="C130" s="67">
        <v>7267.21</v>
      </c>
    </row>
    <row r="131" spans="1:3" ht="13.5" thickBot="1">
      <c r="A131" s="70">
        <v>2210</v>
      </c>
      <c r="B131" s="66" t="s">
        <v>169</v>
      </c>
      <c r="C131" s="67">
        <v>5993.11</v>
      </c>
    </row>
    <row r="132" spans="1:3" ht="13.5" thickBot="1">
      <c r="A132" s="70">
        <v>2210</v>
      </c>
      <c r="B132" s="66" t="s">
        <v>170</v>
      </c>
      <c r="C132" s="67">
        <v>1274.0999999999999</v>
      </c>
    </row>
    <row r="133" spans="1:3" ht="13.5" thickBot="1">
      <c r="A133" s="71" t="s">
        <v>20</v>
      </c>
      <c r="B133" s="66" t="s">
        <v>13</v>
      </c>
      <c r="C133" s="67">
        <v>333.52</v>
      </c>
    </row>
    <row r="134" spans="1:3" ht="13.5" thickBot="1">
      <c r="A134" s="72">
        <v>2273</v>
      </c>
      <c r="B134" s="66" t="s">
        <v>15</v>
      </c>
      <c r="C134" s="67">
        <v>333.52</v>
      </c>
    </row>
    <row r="135" spans="1:3" ht="13.5" thickBot="1">
      <c r="A135" s="73">
        <v>2274</v>
      </c>
      <c r="B135" s="66" t="s">
        <v>16</v>
      </c>
      <c r="C135" s="67"/>
    </row>
    <row r="136" spans="1:3" ht="13.5" thickBot="1">
      <c r="A136" s="74"/>
      <c r="B136" s="75" t="s">
        <v>171</v>
      </c>
      <c r="C136" s="76">
        <v>2156.42</v>
      </c>
    </row>
    <row r="137" spans="1:3" ht="13.5" thickTop="1"/>
    <row r="141" spans="1:3">
      <c r="A141" t="s">
        <v>172</v>
      </c>
      <c r="B141" s="77" t="s">
        <v>173</v>
      </c>
    </row>
  </sheetData>
  <mergeCells count="2">
    <mergeCell ref="B2:C2"/>
    <mergeCell ref="B3:C3"/>
  </mergeCells>
  <phoneticPr fontId="0" type="noConversion"/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загальний фонд і 07 спец</vt:lpstr>
      <vt:lpstr>спеціальний(02,03)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Admin</cp:lastModifiedBy>
  <cp:lastPrinted>2018-07-10T13:53:31Z</cp:lastPrinted>
  <dcterms:created xsi:type="dcterms:W3CDTF">2017-03-14T16:38:03Z</dcterms:created>
  <dcterms:modified xsi:type="dcterms:W3CDTF">2018-07-11T07:02:30Z</dcterms:modified>
</cp:coreProperties>
</file>