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\Почта 2019\Звіти_міського_голови\Іквартал\"/>
    </mc:Choice>
  </mc:AlternateContent>
  <bookViews>
    <workbookView xWindow="0" yWindow="0" windowWidth="24000" windowHeight="9135" activeTab="1"/>
  </bookViews>
  <sheets>
    <sheet name="спеціальний фонд" sheetId="5" r:id="rId1"/>
    <sheet name="загальний фонд " sheetId="3" r:id="rId2"/>
    <sheet name="КП Овруч " sheetId="9" r:id="rId3"/>
    <sheet name="КП Водоканал" sheetId="10" r:id="rId4"/>
    <sheet name="КП Гарне місто" sheetId="8" r:id="rId5"/>
    <sheet name="КП Відродження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5" l="1"/>
  <c r="C51" i="5"/>
  <c r="C9" i="6" l="1"/>
  <c r="C20" i="3" l="1"/>
  <c r="C118" i="3" l="1"/>
  <c r="E35" i="10"/>
  <c r="E31" i="10"/>
  <c r="E26" i="10"/>
  <c r="E24" i="10"/>
  <c r="E22" i="10"/>
  <c r="E18" i="10"/>
  <c r="E15" i="10"/>
  <c r="E12" i="10"/>
  <c r="E7" i="10"/>
  <c r="E29" i="10" s="1"/>
  <c r="E43" i="10" s="1"/>
  <c r="E38" i="10" l="1"/>
  <c r="E44" i="10" s="1"/>
  <c r="E42" i="10"/>
  <c r="C8" i="9" l="1"/>
  <c r="C39" i="5" l="1"/>
  <c r="C38" i="5" s="1"/>
  <c r="C36" i="5" s="1"/>
  <c r="C26" i="5" l="1"/>
  <c r="C14" i="5"/>
  <c r="C13" i="5" s="1"/>
  <c r="C11" i="5" s="1"/>
  <c r="C24" i="5" l="1"/>
  <c r="C70" i="3"/>
  <c r="C63" i="3"/>
  <c r="C103" i="3"/>
  <c r="C56" i="3" l="1"/>
  <c r="C52" i="3" s="1"/>
  <c r="C133" i="3"/>
  <c r="C139" i="3"/>
  <c r="C135" i="3" s="1"/>
  <c r="C11" i="3" l="1"/>
  <c r="C7" i="3" l="1"/>
  <c r="C106" i="3" l="1"/>
  <c r="C15" i="8" l="1"/>
  <c r="C8" i="8"/>
  <c r="C123" i="3"/>
  <c r="C131" i="3" l="1"/>
  <c r="C143" i="3" s="1"/>
  <c r="C129" i="3" l="1"/>
  <c r="C50" i="5"/>
  <c r="C48" i="5" s="1"/>
  <c r="C55" i="5" s="1"/>
  <c r="C35" i="3" l="1"/>
  <c r="C19" i="3" l="1"/>
  <c r="C144" i="3"/>
  <c r="C18" i="3"/>
  <c r="C17" i="3" l="1"/>
  <c r="C15" i="3" s="1"/>
  <c r="C125" i="3" l="1"/>
  <c r="C55" i="3" l="1"/>
  <c r="C54" i="3" l="1"/>
  <c r="C105" i="3" l="1"/>
  <c r="C53" i="3"/>
  <c r="C50" i="3" l="1"/>
  <c r="C142" i="3" s="1"/>
</calcChain>
</file>

<file path=xl/sharedStrings.xml><?xml version="1.0" encoding="utf-8"?>
<sst xmlns="http://schemas.openxmlformats.org/spreadsheetml/2006/main" count="338" uniqueCount="241">
  <si>
    <t>ТКВКБМС</t>
  </si>
  <si>
    <t>Назва робіт (послуг)</t>
  </si>
  <si>
    <t>Сума</t>
  </si>
  <si>
    <t xml:space="preserve"> В тому числі:</t>
  </si>
  <si>
    <t xml:space="preserve">                                                                                                                            до Інформації про виконання </t>
  </si>
  <si>
    <t xml:space="preserve">                                                                                                                             Додаток 5</t>
  </si>
  <si>
    <t>Управління 1210160</t>
  </si>
  <si>
    <t>заробітна плата</t>
  </si>
  <si>
    <t>нарахування на заробітну</t>
  </si>
  <si>
    <t>Благоустрій 1216030</t>
  </si>
  <si>
    <t>КП "Овруч"</t>
  </si>
  <si>
    <t>Обслуговування вуличного освітлення</t>
  </si>
  <si>
    <t>Вартість електроенергії</t>
  </si>
  <si>
    <t>КП "Водоканал"</t>
  </si>
  <si>
    <t>КП "Гарне місто"</t>
  </si>
  <si>
    <t>Прибирання вулиць,тротуарів,проїздів,парків,скверів</t>
  </si>
  <si>
    <t>Водопровід 1216013</t>
  </si>
  <si>
    <t>Інша діяльність 1216090</t>
  </si>
  <si>
    <t>Утримання та розвиток автомобільних доріг  1217461</t>
  </si>
  <si>
    <t>предмети, матеріали, обладнання та інвентар</t>
  </si>
  <si>
    <t>Оплата послуг (крім комунальних)</t>
  </si>
  <si>
    <t>Відділ ЖКГБ</t>
  </si>
  <si>
    <t>Оплата електроенергії</t>
  </si>
  <si>
    <t>Субсидії та поточні трансферти підприємствам (установам, організаціям)</t>
  </si>
  <si>
    <t>Зелене господарство</t>
  </si>
  <si>
    <t xml:space="preserve">                                                 </t>
  </si>
  <si>
    <t>по відділу загальний фонд</t>
  </si>
  <si>
    <t>спец.фонд (02)</t>
  </si>
  <si>
    <t>Благоустрій 1216030 (02)</t>
  </si>
  <si>
    <t>Благоустрій 1216030 (03)</t>
  </si>
  <si>
    <t xml:space="preserve">КП "Відродження" </t>
  </si>
  <si>
    <t>Додаток до листа</t>
  </si>
  <si>
    <r>
      <t>від05.07.2018р</t>
    </r>
    <r>
      <rPr>
        <u/>
        <sz val="10"/>
        <color theme="1"/>
        <rFont val="Calibri"/>
        <family val="2"/>
        <charset val="204"/>
        <scheme val="minor"/>
      </rPr>
      <t>.</t>
    </r>
    <r>
      <rPr>
        <sz val="10"/>
        <color theme="1"/>
        <rFont val="Calibri"/>
        <family val="2"/>
        <charset val="204"/>
        <scheme val="minor"/>
      </rPr>
      <t>№ 1</t>
    </r>
  </si>
  <si>
    <t>Благоустрій</t>
  </si>
  <si>
    <t>КПКВК   1216030</t>
  </si>
  <si>
    <t>В тому числі:</t>
  </si>
  <si>
    <t>КЕКВ     2610</t>
  </si>
  <si>
    <t>Директор</t>
  </si>
  <si>
    <t>П.А.Грищенко</t>
  </si>
  <si>
    <t>Гол.бухгалтер</t>
  </si>
  <si>
    <t>Л.Г.Шиманська</t>
  </si>
  <si>
    <t>М.П.</t>
  </si>
  <si>
    <t>ТКВБМС</t>
  </si>
  <si>
    <t>Назва робіт(послуг)</t>
  </si>
  <si>
    <t>Сума, грн.</t>
  </si>
  <si>
    <t>КФК 1216013 КЕКВ2610</t>
  </si>
  <si>
    <t>Водопровідно-каналізаційне господарство</t>
  </si>
  <si>
    <t>КФК 1216030 КЕКВ2610</t>
  </si>
  <si>
    <t>Організація благоустрою населених пунктів</t>
  </si>
  <si>
    <t>Директор КП "Водоканал"</t>
  </si>
  <si>
    <t>О. А. Латаш</t>
  </si>
  <si>
    <t>Гол. бухгалтер</t>
  </si>
  <si>
    <t>М. Г. Полова</t>
  </si>
  <si>
    <t>Додаток до листа № ___ від _______________</t>
  </si>
  <si>
    <t>Організація благоустрою населених пунктів 1216030</t>
  </si>
  <si>
    <t>Директор КП "Овруч"</t>
  </si>
  <si>
    <t>Головний бухгалтер</t>
  </si>
  <si>
    <t xml:space="preserve">                                                           Хоменко Н.П.</t>
  </si>
  <si>
    <t>по Комунальним підприємствам</t>
  </si>
  <si>
    <t>Водопровід  1216013 (03)</t>
  </si>
  <si>
    <t>Благоустрій 1217310 (07)</t>
  </si>
  <si>
    <t xml:space="preserve">                                                           Дуб А.І.</t>
  </si>
  <si>
    <t>Начальник відділу                                                                                                  О.П.Редчиць</t>
  </si>
  <si>
    <t xml:space="preserve">Капітальне будівництво (придбання ) інших об`єктів </t>
  </si>
  <si>
    <t>Разом</t>
  </si>
  <si>
    <t xml:space="preserve">                                                                                                                            міського бюджету за 2019 рік</t>
  </si>
  <si>
    <t>КП "Відродження"</t>
  </si>
  <si>
    <t xml:space="preserve">                                                         Директор                                                                                       Т.П.Казмерчук</t>
  </si>
  <si>
    <t>Зимове утримання доріг</t>
  </si>
  <si>
    <t>за отрим.послуги по Перевезення відсіву Бондарівський карєр - с.В.Хайча  (КП "Овруч")</t>
  </si>
  <si>
    <t>за отрим. послуги  по розчищенню снігу вул. Овруцької ОТГ у с. Лукішки, Заріччя, Кирдани, Підруддя, Яцковичі, Колосівка, Черепин(КП "Овруч")</t>
  </si>
  <si>
    <t>за отрим. Бензин А-95 (ПП ОвручГазАвто)  320л.</t>
  </si>
  <si>
    <t>за отрим. Ланцюг Штіль-17шт; Цепна зірочка-11шт; Шина Штіль-10шт.; Масло Штіль-16л. (ПП Гаращук Л.І.)</t>
  </si>
  <si>
    <t>Теслюк П.О. за чищення колодязів  в с.Покалів (3 колодязі)</t>
  </si>
  <si>
    <t>Теслюк П.О. за чищення колодязів  в с.Острів (7 колодязі)</t>
  </si>
  <si>
    <t>Бардашевич В.М. за чищення снігу Покалівського та Хлуплянського старостинських округів</t>
  </si>
  <si>
    <t>за отрим.послуги з приєднання до електричних мереж вуличного освітлення в с. Черепинки   (АТ "Житомиробленерго")</t>
  </si>
  <si>
    <t>за отрим.послуги з приєднання до електричних мереж вуличного освітлення в с. Коренівка   (АТ "Житомиробленерго")</t>
  </si>
  <si>
    <t>за отрим.послуги з приєднання до електричних мереж вуличного освітлення в с. Лукішки   (АТ "Житомиробленерго")</t>
  </si>
  <si>
    <t>за отрим.послуги з приєднання до електричних мереж вуличного освітлення в с. М.Чернігівка  (АТ "Житомиробленерго")</t>
  </si>
  <si>
    <t>за отрим.послуги з приєднання до електричних мереж вуличного освітлення в с. В.Чернігівка   (АТ "Житомиробленерго")</t>
  </si>
  <si>
    <t>за отрим.послуги з приєднання до електричних мереж вуличного освітлення в с. Богданівка   (АТ "Житомиробленерго")</t>
  </si>
  <si>
    <t>за отрим.послуги з приєднання до електричних мереж вуличного освітлення в с. Камінь   (АТ "Житомиробленерго")</t>
  </si>
  <si>
    <t>за отрим.послуги з приєднання до електричних мереж вуличного освітлення в с. Мамеч   (АТ "Житомиробленерго")</t>
  </si>
  <si>
    <t>Забезпечення діяльності місцевої пожежної охорони  1218130</t>
  </si>
  <si>
    <t>за отрим. Бензин А-92 (ПП ОвручГазАвто) 50л.</t>
  </si>
  <si>
    <t>Поточний ремонт водопровідних мереж</t>
  </si>
  <si>
    <t>вул. Т.Шевченка, Г.Майдану, Б.Хмельницького, Франка, Київська</t>
  </si>
  <si>
    <t xml:space="preserve">Поточний ремонт ливневої каналізації </t>
  </si>
  <si>
    <t>Поточний ремонт водопровідних мереж до свердловини №1,5,7,12 на ВНС№2</t>
  </si>
  <si>
    <t>Поточний ремонт ливневої каналізації вул. Т.Шевченка, Г.Майдану, Б.Хмельницького, Франка, Київська</t>
  </si>
  <si>
    <t>Звіт про проведені видатки за  лютий     2019р. по                                       Комунальне підприємство  КП "Відродження"  Овруцької міської ради</t>
  </si>
  <si>
    <t xml:space="preserve">Всього оплачено видатків у 02.2019р. </t>
  </si>
  <si>
    <t>Поточний ремонт водогінної  мережі с.Хлупляни, с.Стугівщина, с.Кирдани, с.Поліське</t>
  </si>
  <si>
    <t>Поточний  ремонт вод.мережі с.Збраньки, с.Черепинки, с.Коренівка, с.Барвінкове, с.В.Хайча, с.В.Кобилин, с.Павловичі, с.Мишковичі</t>
  </si>
  <si>
    <t>Прибирання вулиць, тротуарів, проїздів, парків, скверів</t>
  </si>
  <si>
    <t>Звіт про проведені видатки за  1 квартал   2019року по   Відділу житлово - комунального  господарства, благоустрою  Овруцької міської ради</t>
  </si>
  <si>
    <t xml:space="preserve">Всього оплачено видатків за 1 квартал  2019р. </t>
  </si>
  <si>
    <t>придбання програми "M.E.Doc"</t>
  </si>
  <si>
    <t>заправка картриджа (НВПП Еверест)</t>
  </si>
  <si>
    <t>отрим. послуги з підготовки економіко- правового висновку з питань правільності формування комунальним підприємством "Водоканал" тарифів на комунальні послуги  (ПП АФ "Паритет")</t>
  </si>
  <si>
    <t>за отрим. Кардан-1шт.; ключи -1комп.; свечи - 1комп.; цилиндр торм.-1шт; акамулятор -1шт; житкость торм.-2бут.(ПП Кобилинська Н.М)</t>
  </si>
  <si>
    <t xml:space="preserve">Всього оплачено видатків за   1 квартал   2019р. </t>
  </si>
  <si>
    <t>за ортим. щебінь фр. 5-25 -4000т., фр.25-60 -1000т. (ПРАТ Товкачівський ГЗК)</t>
  </si>
  <si>
    <t xml:space="preserve">Всього оплачено видатків за  1 квартал 2019р. </t>
  </si>
  <si>
    <t>за послуги по зберіганню щебню за грудень 2018р (ПРАТ Товкачівський ГЗК)</t>
  </si>
  <si>
    <t>Теслюк П.О. за чищення колодязів  в с.Заріччя (3 колодязі)</t>
  </si>
  <si>
    <t>за отрим.послуги з приєднання до електричних мереж вуличного освітлення в с. Колосівка   (АТ "Житомиробленерго")</t>
  </si>
  <si>
    <t>за отрим.послуги з приєднання до електричних мереж вуличного освітлення в с. Яцковичі   (АТ "Житомиробленерго")</t>
  </si>
  <si>
    <t>за отрим.послуги з приєднання до електричних мереж вуличного освітлення в с. В.Фосня   (АТ "Житомиробленерго")</t>
  </si>
  <si>
    <t>за отрим.послуги з приєднання до електричних мереж вуличного освітлення в с. М.Фосня   (АТ "Житомиробленерго")</t>
  </si>
  <si>
    <t>за отрим.послуги з приєднання до електричних мереж вуличного освітлення в с. Бондари   (АТ "Житомиробленерго")</t>
  </si>
  <si>
    <t>за отрим.послуги з приєднання до електричних мереж вуличного освітлення в с. Бондарівка   (АТ "Житомиробленерго")</t>
  </si>
  <si>
    <t>за отрим.послуги з приєднання до електричних мереж вуличного освітлення в с. Збраньки   (АТ "Житомиробленерго")</t>
  </si>
  <si>
    <t>за отрим.послуги з приєднання до електричних мереж вуличного освітлення в с. Слобода Шоломківська   (АТ "Житомиробленерго")</t>
  </si>
  <si>
    <t>за отрим.послуги з приєднання до електричних мереж вуличного освітлення в с. Довгиничі   (АТ "Житомиробленерго")</t>
  </si>
  <si>
    <t>за отрим.послуги з приєднання до електричних мереж вуличного освітлення в с. Папірня  (АТ "Житомиробленерго")</t>
  </si>
  <si>
    <t>за отрим.послуги з приєднання до електричних мереж вуличного освітлення в с. Шоломки  (АТ "Житомиробленерго")</t>
  </si>
  <si>
    <t>за отрим.послуги з приєднання до електричних мереж вуличного освітлення в с. Красносілка  (АТ "Житомиробленерго")</t>
  </si>
  <si>
    <t>за отрим. дорожні знаки (ТОВ "АССА-ГРУП")</t>
  </si>
  <si>
    <t>за отрим. інструменти (ТОВ "Торговій Дім "Техмаст")</t>
  </si>
  <si>
    <t>за отрим. послуги з обрізання дерев в Підруддянському старостинському окрузі (КП Овруч)</t>
  </si>
  <si>
    <t>за отрим. автотранспортні послуги та проведення робіт з благоустрою в Піщаницькому старостинському окрузі (КП Гарне місто)</t>
  </si>
  <si>
    <t>за ортм. баки для сміття (ПП Виробнича компанія "Металіст") 30шт.</t>
  </si>
  <si>
    <t>за послуги трала (виконавець ДП "Овруцьке лісове господарство")</t>
  </si>
  <si>
    <t>за послуги екскаватора в м.Овруч розчистка водопровідного каналу по вул. Б.Хмельницького (виконавець ДП "Овруцьке лісове господарство")</t>
  </si>
  <si>
    <t>за послуги екскаватора в с.Дубовий Гай розчистка водопровідних каналів (виконавець ДП "Овруцьке лісове господарство")</t>
  </si>
  <si>
    <t>за послуги екскаватора в с.Полохачів розчистка каналів та водойм (виконавець ДП "Овруцьке лісове господарство")</t>
  </si>
  <si>
    <t>за послуги екскаватора в с.М.Хайча та с.В.Хайча розчистка водопровідних  каналів  (виконавець ДП "Овруцьке лісове господарство")</t>
  </si>
  <si>
    <t>Інші поточні видатки</t>
  </si>
  <si>
    <t>податок за розміщення відходів у спеціально відведених місцях за 4 квар.2018р.</t>
  </si>
  <si>
    <t>за отримані лампи ELM Led ( ФОП Турець Ю.В.)  200шт.</t>
  </si>
  <si>
    <t>за отрим. послуги  посипання вулиць Овруцької ОТГ у с.Лукішки (КП "Овруч")</t>
  </si>
  <si>
    <t>за отрим.послуги по обслуговуваню вуличного освітлення Овруцької ОТГ    (КП "Овруч")</t>
  </si>
  <si>
    <t>Залишок на рахунку станом на 01.04.2019року</t>
  </si>
  <si>
    <t xml:space="preserve">Всього оплачено видатків за  1квартал  2019р. </t>
  </si>
  <si>
    <t xml:space="preserve">Всього оплачено видатків за 1 квартал 2019р. </t>
  </si>
  <si>
    <t>Аванс на придбання матеріалів, конструкцій, виробів по обєкту "Будівництво 2-х свердловин на водозаборі ВНС №2 в м. Овруч Житомирської області" (КП "Водоканал")</t>
  </si>
  <si>
    <t>Водопровід  1216013 (07)</t>
  </si>
  <si>
    <t xml:space="preserve">Капітальний ремонт інших об`єктів </t>
  </si>
  <si>
    <t>за виготовлення ПКД "Капітальний ремонт артезіанської свердловини з заміною технологічного обладнання в сПоліське Овруцького р-ну Житомирської Обл."(ТОВ"НВП Новус Кібернетік")</t>
  </si>
  <si>
    <t>за виготовлення ПКД "Капітальний ремонт артезіанської свердловини з заміною технологічного обладнання в сПокалів Овруцького р-ну Житомирської Обл."(ТОВ"НВП Новус Кібернетік")</t>
  </si>
  <si>
    <t>за виготовлення ПКД "Капітальний ремонт артезіанської свердловини з заміною технологічного обладнання в сПолохачів Овруцького р-ну Житомирської Обл."(ТОВ"НВП Новус Кібернетік")</t>
  </si>
  <si>
    <t>За виконані роботи "Капітальний ремонт артезіанської свердловини з заміною технологічного обладнання  в сПокалів Овруцького р-ну Житомирської обл" (ТОВ"НВП Новус Кібернетік")</t>
  </si>
  <si>
    <t>За виконані роботи по здійсненню авторського нагляду "Капітальний ремонт артезіанської свердловини з заміною технологічного обладнання  в сПокалів Овруцького р-ну Житомирської обл" (ТОВ"НВП Новус Кібернетік")</t>
  </si>
  <si>
    <t>За виконані роботи по здійсненню технічного нагляду "Капітальний ремонт артезіанської свердловини з заміною технологічного обладнання  в сПокалів Овруцького р-ну Житомирської обл" (ФОП Яковенко Д.М.)</t>
  </si>
  <si>
    <t>За виконані роботи по здійсненню технічного нагляду "Капітальний ремонт артезіанської свердловини з заміною технологічного обладнання  в сПоліське Овруцького р-ну Житомирської обл" (ФОП Яковенко Д.М.)</t>
  </si>
  <si>
    <t>За виконані роботи по здійсненню авторського нагляду "Капітальний ремонт артезіанської свердловини з заміною технологічного обладнання  в сПоліське Овруцького р-ну Житомирської обл" (ТОВ"НВП Новус Кібернетік")</t>
  </si>
  <si>
    <t>За виконані роботи "Капітальний ремонт артезіанської свердловини з заміною технологічного обладнання  в сПоліське Овруцького р-ну Житомирської обл" (ТОВ"НВП Новус Кібернетік")</t>
  </si>
  <si>
    <t>Інша діяльність 1216017(07)</t>
  </si>
  <si>
    <t>Капітальний ремонт житлового фонду (приміщень)</t>
  </si>
  <si>
    <t>Аванс на придбання матеріалів, конструкцій, виробів по обєкту "Капітальний ремонт даху (замінна покрівельного покриття ) будинку 48 по вул. Героїв Майдану в м.Овруч Житомирської області " (ТОВ"Будресурс -Економія")</t>
  </si>
  <si>
    <t>Аванс на придбання матеріалів, конструкцій, виробів по обєкту "Капітальний ремонт даху (замінна покрівельного покриття ) будинку 50 по вул. Героїв Майдану в м.Овруч Житомирської області " (ТОВ"Будресурс -Економія")</t>
  </si>
  <si>
    <t>Аванс на придбання матеріалів, конструкцій, виробів по обєкту "Капітальний ремонт даху (замінна покрівельного покриття ) будинку 80 по вул. Тараса Шевченка в м.Овруч Житомирської області " (КП Гарне місто)</t>
  </si>
  <si>
    <t>Благоустрій 1216030 (07)</t>
  </si>
  <si>
    <t>Всього видатків по відділу за 1 квартал 2019року</t>
  </si>
  <si>
    <t>Всього видатків по  спеціальному  фонду  за 1 квартал 2019року</t>
  </si>
  <si>
    <t>за виконання робіт "Капітальний ремонт вуличного освітлення в с.Камінь Овруцького р-ну Житомирської обл" (виконавець КП Овруч)</t>
  </si>
  <si>
    <t>За виконані роботи по здійсненню авторського нагляду  "Капітальний ремонт вуличного освітлення в с.Камінь Овруцького р-ну Житомирської обл" (виконавець ПП "Енергомодуль")</t>
  </si>
  <si>
    <t>за виконання робіт "Капітальний ремонт вуличного освітлення в с.Мамеч Овруцького р-ну Житомирської обл" (виконавець КП Овруч)</t>
  </si>
  <si>
    <t>За виконані роботи по здійсненню технічного нагляду  "Капітальний ремонт вуличного освітлення в с.Мамеч Овруцького р-ну Житомирської обл" (виконавець ФОП Яковенко Д.М.)</t>
  </si>
  <si>
    <t>За виконані роботи по здійсненню авторського нагляду  "Капітальний ремонт вуличного освітлення в с.Мамеч Овруцького р-ну Житомирської обл" (виконавець ПП "Енергомодуль")</t>
  </si>
  <si>
    <t>За виконані роботи по здійсненню технічного нагляду  "Капітальний ремонт вуличного освітлення в с.Камінь Овруцького р-ну Житомирської обл" (виконавець ФОП Яковенко Д.М)</t>
  </si>
  <si>
    <t>Аванс на придбання матеріалів, конструкцій, виробів по обєкту "Капітальний ремонт вуличного освітлення в с.В.Чернігівка Овруцького р-ну Житомирської обл" (виконавець КП Овруч)</t>
  </si>
  <si>
    <t>відпрацювання суспільно- корисних робіт на виконання постанови Овруцького суду (5чол.)</t>
  </si>
  <si>
    <t>Вивіз смітття місто</t>
  </si>
  <si>
    <t>Обрізання, зрізання аварійних дерев, дикорослих кущів, скошування трави, бур"янів</t>
  </si>
  <si>
    <t>Навантаження, перевезення та планування відсіву, перевезення матеріалів</t>
  </si>
  <si>
    <t>Прибирання території двірниками</t>
  </si>
  <si>
    <t>Підмітання вулиць щіткою</t>
  </si>
  <si>
    <t>Встановлення та прикрашання ялинки</t>
  </si>
  <si>
    <t>Забутовка вибоїн по вулицях м. Овруч</t>
  </si>
  <si>
    <t>Всього оплачено видатків за січень -березень  2019 року (консолідовано)</t>
  </si>
  <si>
    <t>Звіт про проведені видатки за січень- березень  2019р.</t>
  </si>
  <si>
    <t>Звіт про проведені видатки за період з 01.01.2019 по 31.03.19 року по КП "Водоканал" Овруцької міської ради</t>
  </si>
  <si>
    <t>до свердловин №1,5,7,12 на ВНС №2</t>
  </si>
  <si>
    <t>вул. 8-го березня - Малишка</t>
  </si>
  <si>
    <t>вул. Г.Майдану,21,46,56, Українська,10</t>
  </si>
  <si>
    <t>вул. Садова в с.Кирдани</t>
  </si>
  <si>
    <t>Поточний ремонт водопровідної мережі із заміною вводу</t>
  </si>
  <si>
    <t>вул. Г.Майдану,23,25,27</t>
  </si>
  <si>
    <t>вул. Г. Майдану,25 а</t>
  </si>
  <si>
    <t>Поточний ремонт каналізаційної мережі</t>
  </si>
  <si>
    <t>вул. С.Бандери,23</t>
  </si>
  <si>
    <t>до КНС по вул. Київській,127</t>
  </si>
  <si>
    <t>Обслуговування колодязів</t>
  </si>
  <si>
    <t>вул. Г.Виговського,33а</t>
  </si>
  <si>
    <t>вул. Ващука,3а, Танкістів,25, Київська,70б, Шевченка,42б,24а, Г.Майдану,25б, Набережна,12б, Б.Хмельницького,24д, пров.Стадіонний,4а</t>
  </si>
  <si>
    <t>Гідродинамічне очищення самопливної каналізаційної мережі</t>
  </si>
  <si>
    <t>вул. Б.Хмельницького,53,58, Т.Шевченка,80, Металістів</t>
  </si>
  <si>
    <t>Поточний ремонт оглядових каналізаційних колодязів</t>
  </si>
  <si>
    <t>вул. Металістів</t>
  </si>
  <si>
    <t xml:space="preserve">Поточний ремонт водопровідних оглядових колодязів </t>
  </si>
  <si>
    <t>вул. Франка, Київська</t>
  </si>
  <si>
    <t>на перехр. Вул. Т.Шевченка - Г.Виговського</t>
  </si>
  <si>
    <t>вул. Франка, Т.Шевченка, Б.Хмельницького, Г.Майдану, Г.Виговського, Залізнична, Василівська,Соборна, Відродження</t>
  </si>
  <si>
    <t>Обслуговування гідротехнічних споруд та каналів</t>
  </si>
  <si>
    <t>Поточний ремонт зливоприймачів</t>
  </si>
  <si>
    <t>перехр. Вул. Т.Шевченка - Г.Майдану</t>
  </si>
  <si>
    <t>Всього за 1 квартал 2019</t>
  </si>
  <si>
    <t>КФК 1217310 КЕКВ3210</t>
  </si>
  <si>
    <t>Поточний ремонт ливневої каналізації вул. Франка, Т.Шевченка, Б.Хмельницького, Г.Майдану, Г.Виговського, Залізнична, Василівська, Соборна, Відродження</t>
  </si>
  <si>
    <t>Поточний ремонт зливоприймачів перехр. Вул. Т.Шевченка - Г.Майдану</t>
  </si>
  <si>
    <t>Поточний ремонт водопровідних мереж вул. 8-го березня - Малишка</t>
  </si>
  <si>
    <t>Поточний ремонт водопровідних мереж вул. Г.Майдану,21,46,56, Українська,10</t>
  </si>
  <si>
    <t>Поточний ремонт водопровідних мереж вул. Садова в с.Кирдани</t>
  </si>
  <si>
    <t>Поточний ремонт водопровідної мережі із заміною вводу вул. Г.Майдану,23,25,27</t>
  </si>
  <si>
    <t>Поточний ремонт водопровідної мережі із заміною вводу вул. Г.Майдану 25а,</t>
  </si>
  <si>
    <t>Поточний ремонт каналізаційної мережі вул. С.Бандери,23</t>
  </si>
  <si>
    <t>Поточний ремонт каналізаційної мережі до КНС по вул. Київській,127</t>
  </si>
  <si>
    <t>Обслуговування колодязів вул. Г.Виговського,33а</t>
  </si>
  <si>
    <t>Обслуговування колодязів вул. Ващука,3а, Танкістів,25, Київська,70б, Шевченка,42б,24а, Г.Майдану,25б, Набережна,12б, Б.Хмельницького,24д, пров.Стадіонний,4а</t>
  </si>
  <si>
    <t>Гідродинамічне очищення самопливної каналізаційної мережі вул. Б.Хмельницького,53,58, Т.Шевченка,80, Металістів</t>
  </si>
  <si>
    <t>Поточний ремонт оглядових каналізаційних колодязів вул.Металістів</t>
  </si>
  <si>
    <t>Поточний ремонт водопровідних оглядових колодязів вул.Франка, Київська</t>
  </si>
  <si>
    <t>Поточний ремонт водопровідних оглядових колодязів на перехр. вул. Т.Шевченка - Г.Виговського</t>
  </si>
  <si>
    <t>Звіт про проведені видатки за 1 квартал  2019р.</t>
  </si>
  <si>
    <t>Всього оплачено видатків за 1 квартал 2019р.</t>
  </si>
  <si>
    <t>Всього оплачено видатків за 1 квартал 2019 року (консолідовано)</t>
  </si>
  <si>
    <t>Всього оплачено за 1 квартал 2019р.</t>
  </si>
  <si>
    <t>Заробітна плата за  І квартал  2019р.</t>
  </si>
  <si>
    <t>Нарах.на заробітну плату за  І квартал   2019р.</t>
  </si>
  <si>
    <t>Електроенергія</t>
  </si>
  <si>
    <t>Теплопостачання</t>
  </si>
  <si>
    <t>Розміщення оголошення</t>
  </si>
  <si>
    <t>Поточний  ремонт вод.мережі с.М.Кобилин, с.Хлупляни, с.Черепин, с.В.Хайча, с.Стугівщина, с.Скребеличі</t>
  </si>
  <si>
    <t>Поточний ремонт водогінної  мережі с. Черепин</t>
  </si>
  <si>
    <t>Поточний  ремонт вод.мережі с. Невгоди</t>
  </si>
  <si>
    <t>Поточний  ремонт вод.мережі с. Павловичі</t>
  </si>
  <si>
    <t>Поточний  ремонт вод.мережі с. Скребеличі</t>
  </si>
  <si>
    <t>Поточний  ремонт вод.мережі с. Кирдани</t>
  </si>
  <si>
    <t>Поточний  ремонт вод.мережі с. Черепинки</t>
  </si>
  <si>
    <t xml:space="preserve">Капітальний ремонт  інших об`єктів </t>
  </si>
  <si>
    <t xml:space="preserve">Всього оплачено видатків за 1квартал  2019р. </t>
  </si>
  <si>
    <t>Звіт про проведені видатки за  І квартал  2019 року  по   Відділу житлово - комунального  господарства, благоустрою  Овруцької міської ради</t>
  </si>
  <si>
    <t xml:space="preserve">                                                                                                                             Додаток 9.2</t>
  </si>
  <si>
    <t xml:space="preserve">                                                                                                                            міського бюджету за І квартал 2019 рік</t>
  </si>
  <si>
    <t xml:space="preserve">                                                                                                                             Додаток 9.1</t>
  </si>
  <si>
    <t xml:space="preserve">                                                                                                                            міського бюджету за І картал 2019 рік</t>
  </si>
  <si>
    <t>Головний бухгалтер                                                                                              Л.В.Гавриловська</t>
  </si>
  <si>
    <t>Головний спеціаліст                                                                                             Л.Л.Павлущенко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</si>
</sst>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3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0" fillId="0" borderId="3" xfId="0" applyFont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2" fillId="0" borderId="1" xfId="0" applyFont="1" applyBorder="1"/>
    <xf numFmtId="0" fontId="1" fillId="0" borderId="1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3" fillId="0" borderId="0" xfId="0" applyFont="1" applyAlignment="1">
      <alignment horizontal="center"/>
    </xf>
    <xf numFmtId="0" fontId="0" fillId="0" borderId="17" xfId="0" applyBorder="1"/>
    <xf numFmtId="0" fontId="0" fillId="0" borderId="19" xfId="0" applyBorder="1"/>
    <xf numFmtId="2" fontId="16" fillId="0" borderId="1" xfId="0" applyNumberFormat="1" applyFont="1" applyBorder="1"/>
    <xf numFmtId="2" fontId="16" fillId="0" borderId="3" xfId="0" applyNumberFormat="1" applyFont="1" applyBorder="1"/>
    <xf numFmtId="0" fontId="16" fillId="0" borderId="3" xfId="0" applyFont="1" applyBorder="1"/>
    <xf numFmtId="0" fontId="16" fillId="0" borderId="2" xfId="0" applyFont="1" applyBorder="1"/>
    <xf numFmtId="2" fontId="17" fillId="0" borderId="3" xfId="0" applyNumberFormat="1" applyFont="1" applyBorder="1"/>
    <xf numFmtId="2" fontId="17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/>
    <xf numFmtId="0" fontId="17" fillId="0" borderId="1" xfId="0" applyFont="1" applyBorder="1"/>
    <xf numFmtId="0" fontId="17" fillId="0" borderId="2" xfId="0" applyFont="1" applyBorder="1"/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4" xfId="0" applyFont="1" applyBorder="1"/>
    <xf numFmtId="0" fontId="16" fillId="0" borderId="7" xfId="0" applyFont="1" applyBorder="1"/>
    <xf numFmtId="0" fontId="17" fillId="0" borderId="7" xfId="0" applyFont="1" applyBorder="1"/>
    <xf numFmtId="0" fontId="17" fillId="0" borderId="2" xfId="0" applyFont="1" applyBorder="1" applyAlignment="1">
      <alignment wrapText="1"/>
    </xf>
    <xf numFmtId="0" fontId="16" fillId="0" borderId="5" xfId="0" applyFont="1" applyBorder="1"/>
    <xf numFmtId="0" fontId="17" fillId="0" borderId="3" xfId="0" applyFont="1" applyBorder="1"/>
    <xf numFmtId="0" fontId="16" fillId="0" borderId="3" xfId="0" applyFont="1" applyBorder="1" applyAlignment="1">
      <alignment wrapText="1"/>
    </xf>
    <xf numFmtId="0" fontId="16" fillId="0" borderId="8" xfId="0" applyFont="1" applyBorder="1"/>
    <xf numFmtId="2" fontId="16" fillId="0" borderId="3" xfId="0" applyNumberFormat="1" applyFont="1" applyFill="1" applyBorder="1"/>
    <xf numFmtId="0" fontId="1" fillId="0" borderId="10" xfId="0" applyFont="1" applyFill="1" applyBorder="1"/>
    <xf numFmtId="0" fontId="6" fillId="0" borderId="6" xfId="0" applyFont="1" applyBorder="1"/>
    <xf numFmtId="2" fontId="16" fillId="0" borderId="1" xfId="0" applyNumberFormat="1" applyFont="1" applyFill="1" applyBorder="1"/>
    <xf numFmtId="0" fontId="16" fillId="0" borderId="1" xfId="0" applyFont="1" applyFill="1" applyBorder="1"/>
    <xf numFmtId="2" fontId="17" fillId="0" borderId="1" xfId="0" applyNumberFormat="1" applyFont="1" applyFill="1" applyBorder="1"/>
    <xf numFmtId="0" fontId="17" fillId="0" borderId="1" xfId="0" applyFont="1" applyFill="1" applyBorder="1"/>
    <xf numFmtId="2" fontId="17" fillId="0" borderId="3" xfId="0" applyNumberFormat="1" applyFont="1" applyFill="1" applyBorder="1"/>
    <xf numFmtId="0" fontId="16" fillId="0" borderId="3" xfId="0" applyFont="1" applyFill="1" applyBorder="1"/>
    <xf numFmtId="0" fontId="17" fillId="0" borderId="3" xfId="0" applyFont="1" applyFill="1" applyBorder="1"/>
    <xf numFmtId="2" fontId="17" fillId="0" borderId="1" xfId="0" applyNumberFormat="1" applyFont="1" applyFill="1" applyBorder="1" applyAlignment="1">
      <alignment wrapText="1"/>
    </xf>
    <xf numFmtId="0" fontId="0" fillId="0" borderId="0" xfId="0" applyFill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3" fillId="0" borderId="9" xfId="2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/>
    <xf numFmtId="0" fontId="1" fillId="0" borderId="1" xfId="0" applyFont="1" applyBorder="1" applyAlignment="1"/>
    <xf numFmtId="0" fontId="17" fillId="0" borderId="1" xfId="0" applyFont="1" applyBorder="1" applyAlignme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2" fontId="1" fillId="0" borderId="3" xfId="0" applyNumberFormat="1" applyFont="1" applyBorder="1"/>
    <xf numFmtId="2" fontId="0" fillId="0" borderId="3" xfId="0" applyNumberFormat="1" applyFont="1" applyBorder="1" applyAlignment="1">
      <alignment wrapText="1"/>
    </xf>
    <xf numFmtId="0" fontId="0" fillId="0" borderId="0" xfId="0"/>
    <xf numFmtId="2" fontId="0" fillId="0" borderId="3" xfId="0" applyNumberFormat="1" applyFont="1" applyBorder="1"/>
    <xf numFmtId="0" fontId="16" fillId="0" borderId="1" xfId="0" applyNumberFormat="1" applyFont="1" applyBorder="1"/>
    <xf numFmtId="2" fontId="16" fillId="0" borderId="2" xfId="0" applyNumberFormat="1" applyFont="1" applyFill="1" applyBorder="1"/>
    <xf numFmtId="0" fontId="17" fillId="0" borderId="3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/>
    <xf numFmtId="0" fontId="16" fillId="0" borderId="14" xfId="0" applyFont="1" applyBorder="1"/>
    <xf numFmtId="0" fontId="17" fillId="0" borderId="14" xfId="0" applyFont="1" applyBorder="1" applyAlignment="1">
      <alignment wrapText="1"/>
    </xf>
    <xf numFmtId="2" fontId="0" fillId="0" borderId="6" xfId="0" applyNumberFormat="1" applyFont="1" applyFill="1" applyBorder="1"/>
    <xf numFmtId="0" fontId="0" fillId="0" borderId="1" xfId="0" applyFill="1" applyBorder="1"/>
    <xf numFmtId="2" fontId="0" fillId="0" borderId="1" xfId="0" applyNumberFormat="1" applyFill="1" applyBorder="1"/>
    <xf numFmtId="0" fontId="8" fillId="0" borderId="1" xfId="1" applyFont="1" applyFill="1" applyBorder="1" applyAlignment="1">
      <alignment horizontal="left"/>
    </xf>
    <xf numFmtId="2" fontId="1" fillId="0" borderId="1" xfId="0" applyNumberFormat="1" applyFont="1" applyBorder="1"/>
    <xf numFmtId="2" fontId="17" fillId="0" borderId="6" xfId="0" applyNumberFormat="1" applyFont="1" applyFill="1" applyBorder="1"/>
    <xf numFmtId="0" fontId="9" fillId="0" borderId="21" xfId="1" applyFont="1" applyFill="1" applyBorder="1" applyAlignment="1">
      <alignment horizontal="left"/>
    </xf>
    <xf numFmtId="0" fontId="9" fillId="0" borderId="22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24" xfId="1" applyFont="1" applyFill="1" applyBorder="1" applyAlignment="1">
      <alignment horizontal="left"/>
    </xf>
    <xf numFmtId="0" fontId="9" fillId="0" borderId="5" xfId="1" applyFont="1" applyFill="1" applyBorder="1" applyAlignment="1">
      <alignment horizontal="center"/>
    </xf>
    <xf numFmtId="0" fontId="9" fillId="0" borderId="15" xfId="1" applyFont="1" applyFill="1" applyBorder="1" applyAlignment="1">
      <alignment horizontal="center"/>
    </xf>
    <xf numFmtId="0" fontId="9" fillId="0" borderId="25" xfId="1" applyFont="1" applyFill="1" applyBorder="1" applyAlignment="1">
      <alignment horizontal="center"/>
    </xf>
    <xf numFmtId="0" fontId="8" fillId="0" borderId="24" xfId="2" applyFont="1" applyBorder="1" applyAlignment="1">
      <alignment horizontal="left"/>
    </xf>
    <xf numFmtId="0" fontId="15" fillId="0" borderId="6" xfId="0" applyFont="1" applyBorder="1"/>
    <xf numFmtId="0" fontId="8" fillId="0" borderId="19" xfId="2" applyFont="1" applyBorder="1" applyAlignment="1">
      <alignment horizontal="left"/>
    </xf>
    <xf numFmtId="0" fontId="6" fillId="0" borderId="13" xfId="0" applyFont="1" applyBorder="1"/>
    <xf numFmtId="0" fontId="15" fillId="0" borderId="12" xfId="0" applyFont="1" applyBorder="1"/>
    <xf numFmtId="0" fontId="0" fillId="0" borderId="12" xfId="0" applyBorder="1"/>
    <xf numFmtId="0" fontId="14" fillId="0" borderId="10" xfId="0" applyFont="1" applyBorder="1"/>
    <xf numFmtId="0" fontId="8" fillId="0" borderId="26" xfId="2" applyFont="1" applyBorder="1" applyAlignment="1">
      <alignment horizontal="left"/>
    </xf>
    <xf numFmtId="0" fontId="6" fillId="0" borderId="27" xfId="0" applyFont="1" applyBorder="1"/>
    <xf numFmtId="0" fontId="15" fillId="0" borderId="1" xfId="0" applyFont="1" applyBorder="1"/>
    <xf numFmtId="0" fontId="8" fillId="0" borderId="8" xfId="2" applyFont="1" applyFill="1" applyBorder="1" applyAlignment="1">
      <alignment horizontal="left"/>
    </xf>
    <xf numFmtId="0" fontId="8" fillId="0" borderId="11" xfId="1" applyFont="1" applyFill="1" applyBorder="1" applyAlignment="1">
      <alignment horizontal="left" wrapText="1"/>
    </xf>
    <xf numFmtId="0" fontId="8" fillId="0" borderId="13" xfId="1" applyFont="1" applyFill="1" applyBorder="1" applyAlignment="1">
      <alignment horizontal="left" wrapText="1"/>
    </xf>
    <xf numFmtId="0" fontId="8" fillId="0" borderId="4" xfId="2" applyFont="1" applyFill="1" applyBorder="1" applyAlignment="1">
      <alignment horizontal="left"/>
    </xf>
    <xf numFmtId="0" fontId="8" fillId="0" borderId="5" xfId="1" applyFont="1" applyFill="1" applyBorder="1" applyAlignment="1">
      <alignment horizontal="left" wrapText="1"/>
    </xf>
    <xf numFmtId="0" fontId="8" fillId="0" borderId="15" xfId="1" applyFont="1" applyFill="1" applyBorder="1" applyAlignment="1">
      <alignment horizontal="left" wrapText="1"/>
    </xf>
    <xf numFmtId="0" fontId="6" fillId="0" borderId="28" xfId="0" applyFont="1" applyBorder="1"/>
    <xf numFmtId="0" fontId="8" fillId="0" borderId="3" xfId="1" applyFont="1" applyFill="1" applyBorder="1" applyAlignment="1">
      <alignment horizontal="left" wrapText="1"/>
    </xf>
    <xf numFmtId="0" fontId="0" fillId="0" borderId="3" xfId="0" applyBorder="1"/>
    <xf numFmtId="2" fontId="6" fillId="0" borderId="27" xfId="0" applyNumberFormat="1" applyFont="1" applyBorder="1"/>
    <xf numFmtId="0" fontId="0" fillId="0" borderId="0" xfId="0" applyBorder="1"/>
    <xf numFmtId="0" fontId="0" fillId="0" borderId="25" xfId="0" applyBorder="1"/>
    <xf numFmtId="0" fontId="11" fillId="0" borderId="16" xfId="1" applyFont="1" applyFill="1" applyBorder="1" applyAlignment="1">
      <alignment horizontal="left"/>
    </xf>
    <xf numFmtId="0" fontId="10" fillId="0" borderId="29" xfId="1" applyFont="1" applyFill="1" applyBorder="1" applyAlignment="1">
      <alignment horizontal="left" wrapText="1"/>
    </xf>
    <xf numFmtId="0" fontId="12" fillId="0" borderId="17" xfId="1" applyFont="1" applyBorder="1" applyAlignment="1">
      <alignment horizontal="left" wrapText="1"/>
    </xf>
    <xf numFmtId="2" fontId="6" fillId="0" borderId="30" xfId="0" applyNumberFormat="1" applyFont="1" applyBorder="1"/>
    <xf numFmtId="0" fontId="8" fillId="0" borderId="18" xfId="2" applyFont="1" applyBorder="1" applyAlignment="1">
      <alignment horizontal="left"/>
    </xf>
    <xf numFmtId="0" fontId="6" fillId="0" borderId="31" xfId="0" applyFont="1" applyBorder="1"/>
    <xf numFmtId="0" fontId="0" fillId="0" borderId="32" xfId="0" applyBorder="1"/>
    <xf numFmtId="0" fontId="6" fillId="0" borderId="33" xfId="0" applyFont="1" applyBorder="1"/>
    <xf numFmtId="0" fontId="8" fillId="0" borderId="34" xfId="2" applyFont="1" applyBorder="1" applyAlignment="1">
      <alignment horizontal="left"/>
    </xf>
    <xf numFmtId="0" fontId="0" fillId="0" borderId="35" xfId="0" applyBorder="1"/>
    <xf numFmtId="0" fontId="17" fillId="0" borderId="36" xfId="0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8" fillId="0" borderId="9" xfId="1" applyFont="1" applyFill="1" applyBorder="1" applyAlignment="1">
      <alignment horizontal="left"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  <xf numFmtId="0" fontId="15" fillId="0" borderId="9" xfId="0" applyFont="1" applyBorder="1" applyAlignment="1">
      <alignment wrapText="1"/>
    </xf>
    <xf numFmtId="0" fontId="18" fillId="0" borderId="0" xfId="1" applyFont="1" applyFill="1" applyBorder="1" applyAlignment="1">
      <alignment horizontal="center" wrapText="1"/>
    </xf>
    <xf numFmtId="0" fontId="0" fillId="0" borderId="20" xfId="0" applyBorder="1" applyAlignment="1">
      <alignment wrapText="1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/>
    </xf>
    <xf numFmtId="0" fontId="17" fillId="0" borderId="0" xfId="0" applyFo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opLeftCell="A43" workbookViewId="0">
      <selection activeCell="D70" sqref="D70"/>
    </sheetView>
  </sheetViews>
  <sheetFormatPr defaultRowHeight="12.75" x14ac:dyDescent="0.2"/>
  <cols>
    <col min="1" max="1" width="29.140625" customWidth="1"/>
    <col min="2" max="2" width="94.140625" customWidth="1"/>
    <col min="3" max="3" width="15" customWidth="1"/>
    <col min="4" max="4" width="10.42578125" bestFit="1" customWidth="1"/>
  </cols>
  <sheetData>
    <row r="1" spans="1:9" x14ac:dyDescent="0.2">
      <c r="B1" s="9" t="s">
        <v>235</v>
      </c>
    </row>
    <row r="2" spans="1:9" x14ac:dyDescent="0.2">
      <c r="B2" s="120" t="s">
        <v>4</v>
      </c>
      <c r="C2" s="121"/>
    </row>
    <row r="3" spans="1:9" x14ac:dyDescent="0.2">
      <c r="B3" s="120" t="s">
        <v>236</v>
      </c>
      <c r="C3" s="121"/>
    </row>
    <row r="4" spans="1:9" ht="31.5" x14ac:dyDescent="0.25">
      <c r="B4" s="7" t="s">
        <v>234</v>
      </c>
      <c r="C4" s="9"/>
      <c r="D4" s="9"/>
      <c r="E4" s="9"/>
      <c r="F4" s="9"/>
      <c r="G4" s="9"/>
      <c r="H4" s="9"/>
      <c r="I4" s="9"/>
    </row>
    <row r="6" spans="1:9" ht="15.75" x14ac:dyDescent="0.25">
      <c r="A6" s="23" t="s">
        <v>0</v>
      </c>
      <c r="B6" s="26" t="s">
        <v>1</v>
      </c>
      <c r="C6" s="23" t="s">
        <v>2</v>
      </c>
    </row>
    <row r="7" spans="1:9" ht="15.75" x14ac:dyDescent="0.25">
      <c r="A7" s="26" t="s">
        <v>16</v>
      </c>
      <c r="B7" s="22" t="s">
        <v>97</v>
      </c>
      <c r="C7" s="20">
        <v>0</v>
      </c>
    </row>
    <row r="8" spans="1:9" ht="15.75" x14ac:dyDescent="0.25">
      <c r="A8" s="26" t="s">
        <v>27</v>
      </c>
      <c r="B8" s="39" t="s">
        <v>134</v>
      </c>
      <c r="C8" s="21">
        <v>1574.61</v>
      </c>
    </row>
    <row r="9" spans="1:9" ht="15.75" x14ac:dyDescent="0.25">
      <c r="A9" s="23" t="s">
        <v>59</v>
      </c>
      <c r="B9" s="22" t="s">
        <v>97</v>
      </c>
      <c r="C9" s="20">
        <v>0</v>
      </c>
    </row>
    <row r="10" spans="1:9" ht="15.75" x14ac:dyDescent="0.25">
      <c r="A10" s="23"/>
      <c r="B10" s="39" t="s">
        <v>134</v>
      </c>
      <c r="C10" s="21">
        <v>52.46</v>
      </c>
    </row>
    <row r="11" spans="1:9" s="64" customFormat="1" ht="15.75" x14ac:dyDescent="0.25">
      <c r="A11" s="23" t="s">
        <v>138</v>
      </c>
      <c r="B11" s="22" t="s">
        <v>97</v>
      </c>
      <c r="C11" s="21">
        <f>C13</f>
        <v>595420.83000000007</v>
      </c>
    </row>
    <row r="12" spans="1:9" s="64" customFormat="1" ht="15.75" x14ac:dyDescent="0.25">
      <c r="A12" s="23"/>
      <c r="B12" s="26" t="s">
        <v>3</v>
      </c>
      <c r="C12" s="21"/>
    </row>
    <row r="13" spans="1:9" s="64" customFormat="1" ht="15.75" x14ac:dyDescent="0.25">
      <c r="A13" s="23"/>
      <c r="B13" s="39" t="s">
        <v>21</v>
      </c>
      <c r="C13" s="21">
        <f>C14</f>
        <v>595420.83000000007</v>
      </c>
    </row>
    <row r="14" spans="1:9" s="64" customFormat="1" ht="15.75" x14ac:dyDescent="0.25">
      <c r="A14" s="23">
        <v>3132</v>
      </c>
      <c r="B14" s="71" t="s">
        <v>139</v>
      </c>
      <c r="C14" s="21">
        <f>SUM(C15:C23)</f>
        <v>595420.83000000007</v>
      </c>
    </row>
    <row r="15" spans="1:9" s="64" customFormat="1" ht="47.25" x14ac:dyDescent="0.25">
      <c r="A15" s="23"/>
      <c r="B15" s="72" t="s">
        <v>140</v>
      </c>
      <c r="C15" s="24">
        <v>9042</v>
      </c>
    </row>
    <row r="16" spans="1:9" s="64" customFormat="1" ht="47.25" x14ac:dyDescent="0.25">
      <c r="A16" s="23"/>
      <c r="B16" s="72" t="s">
        <v>141</v>
      </c>
      <c r="C16" s="24">
        <v>9042</v>
      </c>
    </row>
    <row r="17" spans="1:3" s="64" customFormat="1" ht="47.25" x14ac:dyDescent="0.25">
      <c r="A17" s="23"/>
      <c r="B17" s="72" t="s">
        <v>142</v>
      </c>
      <c r="C17" s="24">
        <v>9042</v>
      </c>
    </row>
    <row r="18" spans="1:3" s="64" customFormat="1" ht="47.25" x14ac:dyDescent="0.25">
      <c r="A18" s="23"/>
      <c r="B18" s="72" t="s">
        <v>145</v>
      </c>
      <c r="C18" s="24">
        <v>4130</v>
      </c>
    </row>
    <row r="19" spans="1:3" s="64" customFormat="1" ht="47.25" x14ac:dyDescent="0.25">
      <c r="A19" s="23"/>
      <c r="B19" s="72" t="s">
        <v>144</v>
      </c>
      <c r="C19" s="24">
        <v>1236</v>
      </c>
    </row>
    <row r="20" spans="1:3" s="64" customFormat="1" ht="47.25" x14ac:dyDescent="0.25">
      <c r="A20" s="23"/>
      <c r="B20" s="72" t="s">
        <v>143</v>
      </c>
      <c r="C20" s="24">
        <v>278915.90000000002</v>
      </c>
    </row>
    <row r="21" spans="1:3" s="64" customFormat="1" ht="47.25" x14ac:dyDescent="0.25">
      <c r="A21" s="23"/>
      <c r="B21" s="72" t="s">
        <v>146</v>
      </c>
      <c r="C21" s="24">
        <v>4126</v>
      </c>
    </row>
    <row r="22" spans="1:3" s="64" customFormat="1" ht="47.25" x14ac:dyDescent="0.25">
      <c r="A22" s="23"/>
      <c r="B22" s="72" t="s">
        <v>147</v>
      </c>
      <c r="C22" s="24">
        <v>1236</v>
      </c>
    </row>
    <row r="23" spans="1:3" s="64" customFormat="1" ht="47.25" x14ac:dyDescent="0.25">
      <c r="A23" s="23"/>
      <c r="B23" s="72" t="s">
        <v>148</v>
      </c>
      <c r="C23" s="24">
        <v>278650.93</v>
      </c>
    </row>
    <row r="24" spans="1:3" s="64" customFormat="1" ht="15.75" x14ac:dyDescent="0.25">
      <c r="A24" s="23" t="s">
        <v>149</v>
      </c>
      <c r="B24" s="22" t="s">
        <v>97</v>
      </c>
      <c r="C24" s="21">
        <f>C27</f>
        <v>555354.35</v>
      </c>
    </row>
    <row r="25" spans="1:3" s="64" customFormat="1" ht="15.75" x14ac:dyDescent="0.25">
      <c r="A25" s="23"/>
      <c r="B25" s="26" t="s">
        <v>3</v>
      </c>
      <c r="C25" s="24"/>
    </row>
    <row r="26" spans="1:3" s="64" customFormat="1" ht="15.75" x14ac:dyDescent="0.25">
      <c r="A26" s="23"/>
      <c r="B26" s="32" t="s">
        <v>21</v>
      </c>
      <c r="C26" s="24">
        <f>C27</f>
        <v>555354.35</v>
      </c>
    </row>
    <row r="27" spans="1:3" s="64" customFormat="1" ht="15.75" x14ac:dyDescent="0.25">
      <c r="A27" s="23">
        <v>3131</v>
      </c>
      <c r="B27" s="26" t="s">
        <v>150</v>
      </c>
      <c r="C27" s="21">
        <f>C28+C29+C30</f>
        <v>555354.35</v>
      </c>
    </row>
    <row r="28" spans="1:3" s="64" customFormat="1" ht="47.25" x14ac:dyDescent="0.25">
      <c r="A28" s="23"/>
      <c r="B28" s="30" t="s">
        <v>151</v>
      </c>
      <c r="C28" s="24">
        <v>232720</v>
      </c>
    </row>
    <row r="29" spans="1:3" s="64" customFormat="1" ht="47.25" x14ac:dyDescent="0.25">
      <c r="A29" s="23"/>
      <c r="B29" s="30" t="s">
        <v>152</v>
      </c>
      <c r="C29" s="24">
        <v>224964</v>
      </c>
    </row>
    <row r="30" spans="1:3" s="64" customFormat="1" ht="47.25" x14ac:dyDescent="0.25">
      <c r="A30" s="23"/>
      <c r="B30" s="30" t="s">
        <v>153</v>
      </c>
      <c r="C30" s="24">
        <v>97670.35</v>
      </c>
    </row>
    <row r="31" spans="1:3" s="64" customFormat="1" ht="15.75" x14ac:dyDescent="0.25">
      <c r="A31" s="23"/>
      <c r="B31" s="39" t="s">
        <v>134</v>
      </c>
      <c r="C31" s="21">
        <v>29.65</v>
      </c>
    </row>
    <row r="32" spans="1:3" s="64" customFormat="1" ht="15.75" x14ac:dyDescent="0.25">
      <c r="A32" s="23" t="s">
        <v>28</v>
      </c>
      <c r="B32" s="22" t="s">
        <v>135</v>
      </c>
      <c r="C32" s="20">
        <v>0</v>
      </c>
    </row>
    <row r="33" spans="1:3" s="64" customFormat="1" ht="15.75" x14ac:dyDescent="0.25">
      <c r="A33" s="23"/>
      <c r="B33" s="39" t="s">
        <v>134</v>
      </c>
      <c r="C33" s="20">
        <v>2747.12</v>
      </c>
    </row>
    <row r="34" spans="1:3" s="64" customFormat="1" ht="15.75" x14ac:dyDescent="0.25">
      <c r="A34" s="23" t="s">
        <v>29</v>
      </c>
      <c r="B34" s="22" t="s">
        <v>136</v>
      </c>
      <c r="C34" s="20">
        <v>0</v>
      </c>
    </row>
    <row r="35" spans="1:3" s="64" customFormat="1" ht="15.75" x14ac:dyDescent="0.25">
      <c r="A35" s="23"/>
      <c r="B35" s="39" t="s">
        <v>134</v>
      </c>
      <c r="C35" s="21">
        <v>77289.789999999994</v>
      </c>
    </row>
    <row r="36" spans="1:3" s="64" customFormat="1" ht="15.75" x14ac:dyDescent="0.25">
      <c r="A36" s="23" t="s">
        <v>154</v>
      </c>
      <c r="B36" s="22" t="s">
        <v>136</v>
      </c>
      <c r="C36" s="21">
        <f>C38</f>
        <v>413723.26</v>
      </c>
    </row>
    <row r="37" spans="1:3" s="64" customFormat="1" ht="15.75" x14ac:dyDescent="0.25">
      <c r="A37" s="23"/>
      <c r="B37" s="26" t="s">
        <v>3</v>
      </c>
      <c r="C37" s="21"/>
    </row>
    <row r="38" spans="1:3" s="64" customFormat="1" ht="15.75" x14ac:dyDescent="0.25">
      <c r="A38" s="23"/>
      <c r="B38" s="32" t="s">
        <v>21</v>
      </c>
      <c r="C38" s="21">
        <f>C39</f>
        <v>413723.26</v>
      </c>
    </row>
    <row r="39" spans="1:3" s="64" customFormat="1" ht="15.75" x14ac:dyDescent="0.25">
      <c r="A39" s="26">
        <v>3132</v>
      </c>
      <c r="B39" s="31" t="s">
        <v>232</v>
      </c>
      <c r="C39" s="21">
        <f>SUM(C40:C46)</f>
        <v>413723.26</v>
      </c>
    </row>
    <row r="40" spans="1:3" s="64" customFormat="1" ht="47.25" x14ac:dyDescent="0.25">
      <c r="A40" s="23"/>
      <c r="B40" s="72" t="s">
        <v>162</v>
      </c>
      <c r="C40" s="24">
        <v>2380</v>
      </c>
    </row>
    <row r="41" spans="1:3" s="64" customFormat="1" ht="31.5" x14ac:dyDescent="0.25">
      <c r="A41" s="23"/>
      <c r="B41" s="72" t="s">
        <v>158</v>
      </c>
      <c r="C41" s="24">
        <v>1900</v>
      </c>
    </row>
    <row r="42" spans="1:3" s="64" customFormat="1" ht="31.5" x14ac:dyDescent="0.25">
      <c r="A42" s="23"/>
      <c r="B42" s="72" t="s">
        <v>157</v>
      </c>
      <c r="C42" s="24">
        <v>90776.57</v>
      </c>
    </row>
    <row r="43" spans="1:3" s="64" customFormat="1" ht="47.25" x14ac:dyDescent="0.25">
      <c r="A43" s="23"/>
      <c r="B43" s="72" t="s">
        <v>160</v>
      </c>
      <c r="C43" s="24">
        <v>1990</v>
      </c>
    </row>
    <row r="44" spans="1:3" s="64" customFormat="1" ht="31.5" x14ac:dyDescent="0.25">
      <c r="A44" s="23"/>
      <c r="B44" s="72" t="s">
        <v>161</v>
      </c>
      <c r="C44" s="24">
        <v>1880</v>
      </c>
    </row>
    <row r="45" spans="1:3" s="64" customFormat="1" ht="31.5" x14ac:dyDescent="0.25">
      <c r="A45" s="23"/>
      <c r="B45" s="72" t="s">
        <v>159</v>
      </c>
      <c r="C45" s="24">
        <v>58225.77</v>
      </c>
    </row>
    <row r="46" spans="1:3" s="64" customFormat="1" ht="47.25" x14ac:dyDescent="0.25">
      <c r="A46" s="23"/>
      <c r="B46" s="72" t="s">
        <v>163</v>
      </c>
      <c r="C46" s="24">
        <v>256570.92</v>
      </c>
    </row>
    <row r="47" spans="1:3" s="64" customFormat="1" ht="15.75" x14ac:dyDescent="0.25">
      <c r="A47" s="23"/>
      <c r="B47" s="39" t="s">
        <v>134</v>
      </c>
      <c r="C47" s="21">
        <v>429.08</v>
      </c>
    </row>
    <row r="48" spans="1:3" ht="15.75" x14ac:dyDescent="0.25">
      <c r="A48" s="23" t="s">
        <v>60</v>
      </c>
      <c r="B48" s="22" t="s">
        <v>97</v>
      </c>
      <c r="C48" s="40">
        <f>C50</f>
        <v>189865.49</v>
      </c>
    </row>
    <row r="49" spans="1:3" ht="15.75" x14ac:dyDescent="0.25">
      <c r="A49" s="23"/>
      <c r="B49" s="26" t="s">
        <v>3</v>
      </c>
      <c r="C49" s="24"/>
    </row>
    <row r="50" spans="1:3" ht="15.75" x14ac:dyDescent="0.25">
      <c r="A50" s="23"/>
      <c r="B50" s="32" t="s">
        <v>21</v>
      </c>
      <c r="C50" s="21">
        <f>C51</f>
        <v>189865.49</v>
      </c>
    </row>
    <row r="51" spans="1:3" ht="15.75" x14ac:dyDescent="0.25">
      <c r="A51" s="26">
        <v>3122</v>
      </c>
      <c r="B51" s="31" t="s">
        <v>63</v>
      </c>
      <c r="C51" s="20">
        <f>C52</f>
        <v>189865.49</v>
      </c>
    </row>
    <row r="52" spans="1:3" s="64" customFormat="1" ht="31.5" x14ac:dyDescent="0.25">
      <c r="A52" s="26"/>
      <c r="B52" s="30" t="s">
        <v>137</v>
      </c>
      <c r="C52" s="25">
        <v>189865.49</v>
      </c>
    </row>
    <row r="53" spans="1:3" ht="15.75" x14ac:dyDescent="0.25">
      <c r="A53" s="26"/>
      <c r="B53" s="39" t="s">
        <v>134</v>
      </c>
      <c r="C53" s="25">
        <v>210134.51</v>
      </c>
    </row>
    <row r="54" spans="1:3" ht="15.75" x14ac:dyDescent="0.25">
      <c r="A54" s="28"/>
      <c r="B54" s="26"/>
      <c r="C54" s="20"/>
    </row>
    <row r="55" spans="1:3" ht="15.75" x14ac:dyDescent="0.25">
      <c r="A55" s="28"/>
      <c r="B55" s="26" t="s">
        <v>156</v>
      </c>
      <c r="C55" s="20">
        <f>C7+C9+C11+C24+C32+C34+C36+C48</f>
        <v>1754363.9300000002</v>
      </c>
    </row>
    <row r="56" spans="1:3" ht="15.75" x14ac:dyDescent="0.25">
      <c r="A56" s="28"/>
      <c r="B56" s="28"/>
      <c r="C56" s="28"/>
    </row>
    <row r="59" spans="1:3" ht="15.75" x14ac:dyDescent="0.2">
      <c r="B59" s="133" t="s">
        <v>62</v>
      </c>
    </row>
    <row r="60" spans="1:3" ht="15.75" x14ac:dyDescent="0.25">
      <c r="B60" s="134" t="s">
        <v>239</v>
      </c>
    </row>
    <row r="61" spans="1:3" x14ac:dyDescent="0.2">
      <c r="B61" s="64"/>
    </row>
    <row r="62" spans="1:3" ht="15.75" x14ac:dyDescent="0.25">
      <c r="B62" s="135" t="s">
        <v>240</v>
      </c>
    </row>
  </sheetData>
  <mergeCells count="2">
    <mergeCell ref="B2:C2"/>
    <mergeCell ref="B3:C3"/>
  </mergeCells>
  <pageMargins left="0.7" right="0.7" top="0.75" bottom="0.75" header="0.3" footer="0.3"/>
  <pageSetup paperSize="9" scale="70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"/>
  <sheetViews>
    <sheetView tabSelected="1" workbookViewId="0">
      <selection activeCell="B173" sqref="B173"/>
    </sheetView>
  </sheetViews>
  <sheetFormatPr defaultRowHeight="12.75" x14ac:dyDescent="0.2"/>
  <cols>
    <col min="1" max="1" width="21" customWidth="1"/>
    <col min="2" max="2" width="104" customWidth="1"/>
    <col min="3" max="3" width="17.85546875" customWidth="1"/>
    <col min="4" max="4" width="10.42578125" bestFit="1" customWidth="1"/>
  </cols>
  <sheetData>
    <row r="1" spans="1:9" x14ac:dyDescent="0.2">
      <c r="B1" s="8" t="s">
        <v>237</v>
      </c>
    </row>
    <row r="2" spans="1:9" x14ac:dyDescent="0.2">
      <c r="B2" s="120" t="s">
        <v>4</v>
      </c>
      <c r="C2" s="121"/>
    </row>
    <row r="3" spans="1:9" x14ac:dyDescent="0.2">
      <c r="B3" s="120" t="s">
        <v>238</v>
      </c>
      <c r="C3" s="121"/>
    </row>
    <row r="4" spans="1:9" ht="31.5" x14ac:dyDescent="0.25">
      <c r="B4" s="7" t="s">
        <v>96</v>
      </c>
      <c r="C4" s="8"/>
      <c r="D4" s="8"/>
      <c r="E4" s="8"/>
      <c r="F4" s="8"/>
      <c r="G4" s="8"/>
      <c r="H4" s="8"/>
      <c r="I4" s="8"/>
    </row>
    <row r="6" spans="1:9" ht="15.75" x14ac:dyDescent="0.25">
      <c r="A6" s="23" t="s">
        <v>0</v>
      </c>
      <c r="B6" s="23" t="s">
        <v>1</v>
      </c>
      <c r="C6" s="23" t="s">
        <v>2</v>
      </c>
    </row>
    <row r="7" spans="1:9" ht="15.75" x14ac:dyDescent="0.25">
      <c r="A7" s="26" t="s">
        <v>6</v>
      </c>
      <c r="B7" s="26" t="s">
        <v>97</v>
      </c>
      <c r="C7" s="43">
        <f>C9+C10+C11</f>
        <v>171865.59</v>
      </c>
      <c r="D7" s="51"/>
    </row>
    <row r="8" spans="1:9" ht="15.75" x14ac:dyDescent="0.25">
      <c r="A8" s="26"/>
      <c r="B8" s="26" t="s">
        <v>3</v>
      </c>
      <c r="C8" s="44"/>
    </row>
    <row r="9" spans="1:9" ht="15.75" x14ac:dyDescent="0.25">
      <c r="A9" s="27">
        <v>2111</v>
      </c>
      <c r="B9" s="28" t="s">
        <v>7</v>
      </c>
      <c r="C9" s="43">
        <v>137447.21</v>
      </c>
    </row>
    <row r="10" spans="1:9" ht="15.75" x14ac:dyDescent="0.25">
      <c r="A10" s="26">
        <v>2120</v>
      </c>
      <c r="B10" s="28" t="s">
        <v>8</v>
      </c>
      <c r="C10" s="43">
        <v>30238.38</v>
      </c>
    </row>
    <row r="11" spans="1:9" s="64" customFormat="1" ht="15.75" x14ac:dyDescent="0.25">
      <c r="A11" s="66">
        <v>2240</v>
      </c>
      <c r="B11" s="20" t="s">
        <v>20</v>
      </c>
      <c r="C11" s="67">
        <f>SUM(C12:C14)</f>
        <v>4180</v>
      </c>
    </row>
    <row r="12" spans="1:9" s="64" customFormat="1" ht="15.75" x14ac:dyDescent="0.25">
      <c r="A12" s="66"/>
      <c r="B12" s="28" t="s">
        <v>98</v>
      </c>
      <c r="C12" s="45">
        <v>900</v>
      </c>
    </row>
    <row r="13" spans="1:9" s="64" customFormat="1" ht="15.75" x14ac:dyDescent="0.25">
      <c r="A13" s="66"/>
      <c r="B13" s="37" t="s">
        <v>99</v>
      </c>
      <c r="C13" s="47">
        <v>280</v>
      </c>
    </row>
    <row r="14" spans="1:9" s="64" customFormat="1" ht="31.5" x14ac:dyDescent="0.25">
      <c r="A14" s="66"/>
      <c r="B14" s="68" t="s">
        <v>100</v>
      </c>
      <c r="C14" s="47">
        <v>3000</v>
      </c>
    </row>
    <row r="15" spans="1:9" ht="15.75" x14ac:dyDescent="0.25">
      <c r="A15" s="26" t="s">
        <v>16</v>
      </c>
      <c r="B15" s="22" t="s">
        <v>233</v>
      </c>
      <c r="C15" s="40">
        <f>C17+C18</f>
        <v>620209.58000000007</v>
      </c>
    </row>
    <row r="16" spans="1:9" ht="15.75" x14ac:dyDescent="0.25">
      <c r="A16" s="26"/>
      <c r="B16" s="26" t="s">
        <v>3</v>
      </c>
      <c r="C16" s="47"/>
    </row>
    <row r="17" spans="1:3" ht="15.75" x14ac:dyDescent="0.25">
      <c r="A17" s="23"/>
      <c r="B17" s="32" t="s">
        <v>13</v>
      </c>
      <c r="C17" s="43">
        <f>C20</f>
        <v>291839.49000000005</v>
      </c>
    </row>
    <row r="18" spans="1:3" ht="15.75" x14ac:dyDescent="0.25">
      <c r="A18" s="23"/>
      <c r="B18" s="33" t="s">
        <v>30</v>
      </c>
      <c r="C18" s="43">
        <f>C35</f>
        <v>328370.09000000003</v>
      </c>
    </row>
    <row r="19" spans="1:3" ht="15.75" x14ac:dyDescent="0.25">
      <c r="A19" s="36">
        <v>2610</v>
      </c>
      <c r="B19" s="26" t="s">
        <v>23</v>
      </c>
      <c r="C19" s="40">
        <f>C20+C35</f>
        <v>620209.58000000007</v>
      </c>
    </row>
    <row r="20" spans="1:3" ht="15.75" x14ac:dyDescent="0.25">
      <c r="A20" s="23"/>
      <c r="B20" s="26" t="s">
        <v>13</v>
      </c>
      <c r="C20" s="48">
        <f>SUM(C21:C34)</f>
        <v>291839.49000000005</v>
      </c>
    </row>
    <row r="21" spans="1:3" ht="15.75" x14ac:dyDescent="0.25">
      <c r="A21" s="23"/>
      <c r="B21" s="54" t="s">
        <v>89</v>
      </c>
      <c r="C21" s="49">
        <v>155821.12</v>
      </c>
    </row>
    <row r="22" spans="1:3" ht="15.75" x14ac:dyDescent="0.25">
      <c r="A22" s="23"/>
      <c r="B22" s="35" t="s">
        <v>203</v>
      </c>
      <c r="C22" s="49">
        <v>2103.84</v>
      </c>
    </row>
    <row r="23" spans="1:3" s="64" customFormat="1" ht="15.75" x14ac:dyDescent="0.25">
      <c r="A23" s="23"/>
      <c r="B23" s="35" t="s">
        <v>204</v>
      </c>
      <c r="C23" s="49">
        <v>7012.43</v>
      </c>
    </row>
    <row r="24" spans="1:3" s="64" customFormat="1" ht="15.75" x14ac:dyDescent="0.25">
      <c r="A24" s="23"/>
      <c r="B24" s="35" t="s">
        <v>205</v>
      </c>
      <c r="C24" s="49">
        <v>2268.64</v>
      </c>
    </row>
    <row r="25" spans="1:3" s="64" customFormat="1" ht="15.75" x14ac:dyDescent="0.25">
      <c r="A25" s="23"/>
      <c r="B25" s="35" t="s">
        <v>206</v>
      </c>
      <c r="C25" s="49">
        <v>12274.93</v>
      </c>
    </row>
    <row r="26" spans="1:3" s="64" customFormat="1" ht="15.75" x14ac:dyDescent="0.25">
      <c r="A26" s="23"/>
      <c r="B26" s="35" t="s">
        <v>207</v>
      </c>
      <c r="C26" s="49">
        <v>2639.23</v>
      </c>
    </row>
    <row r="27" spans="1:3" s="64" customFormat="1" ht="15.75" x14ac:dyDescent="0.25">
      <c r="A27" s="23"/>
      <c r="B27" s="35" t="s">
        <v>208</v>
      </c>
      <c r="C27" s="49">
        <v>35443.629999999997</v>
      </c>
    </row>
    <row r="28" spans="1:3" s="64" customFormat="1" ht="15.75" x14ac:dyDescent="0.25">
      <c r="A28" s="23"/>
      <c r="B28" s="35" t="s">
        <v>209</v>
      </c>
      <c r="C28" s="49">
        <v>468.01</v>
      </c>
    </row>
    <row r="29" spans="1:3" s="64" customFormat="1" ht="15.75" x14ac:dyDescent="0.25">
      <c r="A29" s="23"/>
      <c r="B29" s="35" t="s">
        <v>210</v>
      </c>
      <c r="C29" s="49">
        <v>3298.66</v>
      </c>
    </row>
    <row r="30" spans="1:3" s="64" customFormat="1" ht="38.25" customHeight="1" x14ac:dyDescent="0.25">
      <c r="A30" s="23"/>
      <c r="B30" s="35" t="s">
        <v>211</v>
      </c>
      <c r="C30" s="49">
        <v>5444.89</v>
      </c>
    </row>
    <row r="31" spans="1:3" s="64" customFormat="1" ht="31.5" x14ac:dyDescent="0.25">
      <c r="A31" s="23"/>
      <c r="B31" s="35" t="s">
        <v>212</v>
      </c>
      <c r="C31" s="49">
        <v>50285.41</v>
      </c>
    </row>
    <row r="32" spans="1:3" s="64" customFormat="1" ht="15.75" x14ac:dyDescent="0.25">
      <c r="A32" s="23"/>
      <c r="B32" s="35" t="s">
        <v>213</v>
      </c>
      <c r="C32" s="49">
        <v>8086.78</v>
      </c>
    </row>
    <row r="33" spans="1:3" s="64" customFormat="1" ht="15.75" x14ac:dyDescent="0.25">
      <c r="A33" s="23"/>
      <c r="B33" s="35" t="s">
        <v>214</v>
      </c>
      <c r="C33" s="49">
        <v>3639.47</v>
      </c>
    </row>
    <row r="34" spans="1:3" ht="15.75" x14ac:dyDescent="0.25">
      <c r="A34" s="23"/>
      <c r="B34" s="30" t="s">
        <v>215</v>
      </c>
      <c r="C34" s="49">
        <v>3052.45</v>
      </c>
    </row>
    <row r="35" spans="1:3" ht="15.75" x14ac:dyDescent="0.25">
      <c r="A35" s="23"/>
      <c r="B35" s="38" t="s">
        <v>30</v>
      </c>
      <c r="C35" s="43">
        <f>SUM(C36:C49)</f>
        <v>328370.09000000003</v>
      </c>
    </row>
    <row r="36" spans="1:3" ht="15.75" x14ac:dyDescent="0.25">
      <c r="A36" s="23"/>
      <c r="B36" s="28" t="s">
        <v>220</v>
      </c>
      <c r="C36" s="46">
        <v>165658.76</v>
      </c>
    </row>
    <row r="37" spans="1:3" ht="15.75" x14ac:dyDescent="0.25">
      <c r="A37" s="23"/>
      <c r="B37" s="28" t="s">
        <v>221</v>
      </c>
      <c r="C37" s="46">
        <v>36652.44</v>
      </c>
    </row>
    <row r="38" spans="1:3" s="64" customFormat="1" ht="15.75" x14ac:dyDescent="0.25">
      <c r="A38" s="23"/>
      <c r="B38" s="28" t="s">
        <v>222</v>
      </c>
      <c r="C38" s="49">
        <v>22791.17</v>
      </c>
    </row>
    <row r="39" spans="1:3" s="64" customFormat="1" ht="15.75" x14ac:dyDescent="0.25">
      <c r="A39" s="23"/>
      <c r="B39" s="28" t="s">
        <v>223</v>
      </c>
      <c r="C39" s="49">
        <v>847.48</v>
      </c>
    </row>
    <row r="40" spans="1:3" s="64" customFormat="1" ht="15.75" x14ac:dyDescent="0.25">
      <c r="A40" s="23"/>
      <c r="B40" s="28" t="s">
        <v>224</v>
      </c>
      <c r="C40" s="49">
        <v>2862</v>
      </c>
    </row>
    <row r="41" spans="1:3" s="64" customFormat="1" ht="15.75" x14ac:dyDescent="0.25">
      <c r="A41" s="23"/>
      <c r="B41" s="28" t="s">
        <v>93</v>
      </c>
      <c r="C41" s="49">
        <v>37992.28</v>
      </c>
    </row>
    <row r="42" spans="1:3" s="64" customFormat="1" ht="31.5" x14ac:dyDescent="0.25">
      <c r="A42" s="23"/>
      <c r="B42" s="30" t="s">
        <v>94</v>
      </c>
      <c r="C42" s="49">
        <v>36669.78</v>
      </c>
    </row>
    <row r="43" spans="1:3" s="64" customFormat="1" ht="31.5" x14ac:dyDescent="0.25">
      <c r="A43" s="23"/>
      <c r="B43" s="30" t="s">
        <v>225</v>
      </c>
      <c r="C43" s="49">
        <v>10858.49</v>
      </c>
    </row>
    <row r="44" spans="1:3" s="64" customFormat="1" ht="15.75" x14ac:dyDescent="0.25">
      <c r="A44" s="23"/>
      <c r="B44" s="28" t="s">
        <v>226</v>
      </c>
      <c r="C44" s="49">
        <v>2098.88</v>
      </c>
    </row>
    <row r="45" spans="1:3" s="64" customFormat="1" ht="15.75" x14ac:dyDescent="0.25">
      <c r="A45" s="23"/>
      <c r="B45" s="28" t="s">
        <v>227</v>
      </c>
      <c r="C45" s="49">
        <v>1888.3</v>
      </c>
    </row>
    <row r="46" spans="1:3" s="64" customFormat="1" ht="15.75" x14ac:dyDescent="0.25">
      <c r="A46" s="23"/>
      <c r="B46" s="28" t="s">
        <v>228</v>
      </c>
      <c r="C46" s="49">
        <v>1357.09</v>
      </c>
    </row>
    <row r="47" spans="1:3" s="64" customFormat="1" ht="15.75" x14ac:dyDescent="0.25">
      <c r="A47" s="23"/>
      <c r="B47" s="28" t="s">
        <v>229</v>
      </c>
      <c r="C47" s="49">
        <v>3585.08</v>
      </c>
    </row>
    <row r="48" spans="1:3" s="64" customFormat="1" ht="15.75" x14ac:dyDescent="0.25">
      <c r="A48" s="23"/>
      <c r="B48" s="28" t="s">
        <v>230</v>
      </c>
      <c r="C48" s="49">
        <v>2583.6</v>
      </c>
    </row>
    <row r="49" spans="1:3" s="64" customFormat="1" ht="15.75" x14ac:dyDescent="0.25">
      <c r="A49" s="23"/>
      <c r="B49" s="28" t="s">
        <v>231</v>
      </c>
      <c r="C49" s="49">
        <v>2524.7399999999998</v>
      </c>
    </row>
    <row r="50" spans="1:3" ht="15.75" x14ac:dyDescent="0.25">
      <c r="A50" s="23" t="s">
        <v>9</v>
      </c>
      <c r="B50" s="22" t="s">
        <v>97</v>
      </c>
      <c r="C50" s="43">
        <f>C52+C53+C54+C55</f>
        <v>1822908.6300000001</v>
      </c>
    </row>
    <row r="51" spans="1:3" ht="15.75" x14ac:dyDescent="0.25">
      <c r="A51" s="23"/>
      <c r="B51" s="26" t="s">
        <v>3</v>
      </c>
      <c r="C51" s="46"/>
    </row>
    <row r="52" spans="1:3" ht="15.75" x14ac:dyDescent="0.25">
      <c r="A52" s="23"/>
      <c r="B52" s="32" t="s">
        <v>21</v>
      </c>
      <c r="C52" s="43">
        <f>C56+C62+C63+C70+C102+C103</f>
        <v>787833.67</v>
      </c>
    </row>
    <row r="53" spans="1:3" ht="15.75" x14ac:dyDescent="0.25">
      <c r="A53" s="23"/>
      <c r="B53" s="32" t="s">
        <v>10</v>
      </c>
      <c r="C53" s="44">
        <f>C106</f>
        <v>991037.49999999988</v>
      </c>
    </row>
    <row r="54" spans="1:3" ht="15.75" x14ac:dyDescent="0.25">
      <c r="A54" s="23"/>
      <c r="B54" s="32" t="s">
        <v>13</v>
      </c>
      <c r="C54" s="44">
        <f>C118</f>
        <v>18640.61</v>
      </c>
    </row>
    <row r="55" spans="1:3" ht="15.75" x14ac:dyDescent="0.25">
      <c r="A55" s="23"/>
      <c r="B55" s="32" t="s">
        <v>14</v>
      </c>
      <c r="C55" s="43">
        <f>C123</f>
        <v>25396.85</v>
      </c>
    </row>
    <row r="56" spans="1:3" ht="15.75" x14ac:dyDescent="0.25">
      <c r="A56" s="27">
        <v>2111</v>
      </c>
      <c r="B56" s="26" t="s">
        <v>7</v>
      </c>
      <c r="C56" s="43">
        <f>SUM(C57:C61)</f>
        <v>54997.64</v>
      </c>
    </row>
    <row r="57" spans="1:3" s="64" customFormat="1" ht="15.75" x14ac:dyDescent="0.25">
      <c r="A57" s="70"/>
      <c r="B57" s="34" t="s">
        <v>106</v>
      </c>
      <c r="C57" s="45">
        <v>9441</v>
      </c>
    </row>
    <row r="58" spans="1:3" ht="15.75" x14ac:dyDescent="0.25">
      <c r="A58" s="23"/>
      <c r="B58" s="34" t="s">
        <v>73</v>
      </c>
      <c r="C58" s="45">
        <v>6086.95</v>
      </c>
    </row>
    <row r="59" spans="1:3" ht="15.75" x14ac:dyDescent="0.25">
      <c r="A59" s="23"/>
      <c r="B59" s="34" t="s">
        <v>74</v>
      </c>
      <c r="C59" s="45">
        <v>16024.84</v>
      </c>
    </row>
    <row r="60" spans="1:3" ht="15.75" x14ac:dyDescent="0.25">
      <c r="A60" s="23"/>
      <c r="B60" s="34" t="s">
        <v>75</v>
      </c>
      <c r="C60" s="45">
        <v>9048</v>
      </c>
    </row>
    <row r="61" spans="1:3" s="64" customFormat="1" ht="15.75" x14ac:dyDescent="0.25">
      <c r="A61" s="23"/>
      <c r="B61" s="34" t="s">
        <v>164</v>
      </c>
      <c r="C61" s="45">
        <v>14396.85</v>
      </c>
    </row>
    <row r="62" spans="1:3" ht="15.75" x14ac:dyDescent="0.25">
      <c r="A62" s="26">
        <v>2120</v>
      </c>
      <c r="B62" s="26" t="s">
        <v>8</v>
      </c>
      <c r="C62" s="43">
        <v>12099.5</v>
      </c>
    </row>
    <row r="63" spans="1:3" ht="15.75" x14ac:dyDescent="0.25">
      <c r="A63" s="23">
        <v>2210</v>
      </c>
      <c r="B63" s="26" t="s">
        <v>19</v>
      </c>
      <c r="C63" s="43">
        <f>SUM(C64:C69)</f>
        <v>152972.68</v>
      </c>
    </row>
    <row r="64" spans="1:3" s="64" customFormat="1" ht="15.75" x14ac:dyDescent="0.25">
      <c r="A64" s="23"/>
      <c r="B64" s="30" t="s">
        <v>131</v>
      </c>
      <c r="C64" s="45">
        <v>7600</v>
      </c>
    </row>
    <row r="65" spans="1:3" ht="15.75" x14ac:dyDescent="0.25">
      <c r="A65" s="23"/>
      <c r="B65" s="30" t="s">
        <v>71</v>
      </c>
      <c r="C65" s="45">
        <v>8560</v>
      </c>
    </row>
    <row r="66" spans="1:3" ht="31.5" x14ac:dyDescent="0.25">
      <c r="A66" s="23"/>
      <c r="B66" s="30" t="s">
        <v>72</v>
      </c>
      <c r="C66" s="45">
        <v>13955</v>
      </c>
    </row>
    <row r="67" spans="1:3" s="64" customFormat="1" ht="15.75" x14ac:dyDescent="0.25">
      <c r="A67" s="23"/>
      <c r="B67" s="30" t="s">
        <v>119</v>
      </c>
      <c r="C67" s="45">
        <v>17167.080000000002</v>
      </c>
    </row>
    <row r="68" spans="1:3" s="64" customFormat="1" ht="15.75" x14ac:dyDescent="0.25">
      <c r="A68" s="23"/>
      <c r="B68" s="30" t="s">
        <v>120</v>
      </c>
      <c r="C68" s="45">
        <v>15690.6</v>
      </c>
    </row>
    <row r="69" spans="1:3" s="64" customFormat="1" ht="15.75" x14ac:dyDescent="0.25">
      <c r="A69" s="23"/>
      <c r="B69" s="30" t="s">
        <v>123</v>
      </c>
      <c r="C69" s="45">
        <v>90000</v>
      </c>
    </row>
    <row r="70" spans="1:3" ht="15.75" x14ac:dyDescent="0.25">
      <c r="A70" s="23">
        <v>2240</v>
      </c>
      <c r="B70" s="26" t="s">
        <v>20</v>
      </c>
      <c r="C70" s="43">
        <f>SUM(C71:C101)</f>
        <v>527761.76</v>
      </c>
    </row>
    <row r="71" spans="1:3" s="64" customFormat="1" ht="15.75" x14ac:dyDescent="0.25">
      <c r="A71" s="23"/>
      <c r="B71" s="30" t="s">
        <v>132</v>
      </c>
      <c r="C71" s="46">
        <v>809.37</v>
      </c>
    </row>
    <row r="72" spans="1:3" ht="15.75" x14ac:dyDescent="0.25">
      <c r="A72" s="23"/>
      <c r="B72" s="30" t="s">
        <v>133</v>
      </c>
      <c r="C72" s="45">
        <v>50362.46</v>
      </c>
    </row>
    <row r="73" spans="1:3" ht="24.75" customHeight="1" x14ac:dyDescent="0.25">
      <c r="A73" s="23"/>
      <c r="B73" s="59" t="s">
        <v>69</v>
      </c>
      <c r="C73" s="45">
        <v>3029.76</v>
      </c>
    </row>
    <row r="74" spans="1:3" ht="31.5" x14ac:dyDescent="0.25">
      <c r="A74" s="23"/>
      <c r="B74" s="30" t="s">
        <v>70</v>
      </c>
      <c r="C74" s="46">
        <v>5490.41</v>
      </c>
    </row>
    <row r="75" spans="1:3" s="64" customFormat="1" ht="15.75" x14ac:dyDescent="0.25">
      <c r="A75" s="23"/>
      <c r="B75" s="30" t="s">
        <v>121</v>
      </c>
      <c r="C75" s="46">
        <v>1938.48</v>
      </c>
    </row>
    <row r="76" spans="1:3" s="64" customFormat="1" ht="31.5" x14ac:dyDescent="0.25">
      <c r="A76" s="23"/>
      <c r="B76" s="30" t="s">
        <v>122</v>
      </c>
      <c r="C76" s="46">
        <v>2912.08</v>
      </c>
    </row>
    <row r="77" spans="1:3" ht="31.5" x14ac:dyDescent="0.25">
      <c r="A77" s="23"/>
      <c r="B77" s="30" t="s">
        <v>76</v>
      </c>
      <c r="C77" s="45">
        <v>4224</v>
      </c>
    </row>
    <row r="78" spans="1:3" ht="31.5" x14ac:dyDescent="0.25">
      <c r="A78" s="23"/>
      <c r="B78" s="30" t="s">
        <v>77</v>
      </c>
      <c r="C78" s="45">
        <v>6336</v>
      </c>
    </row>
    <row r="79" spans="1:3" ht="31.5" x14ac:dyDescent="0.25">
      <c r="A79" s="23"/>
      <c r="B79" s="30" t="s">
        <v>78</v>
      </c>
      <c r="C79" s="45">
        <v>4224</v>
      </c>
    </row>
    <row r="80" spans="1:3" ht="31.5" x14ac:dyDescent="0.25">
      <c r="A80" s="23"/>
      <c r="B80" s="30" t="s">
        <v>79</v>
      </c>
      <c r="C80" s="45">
        <v>14328</v>
      </c>
    </row>
    <row r="81" spans="1:3" ht="31.5" x14ac:dyDescent="0.25">
      <c r="A81" s="23"/>
      <c r="B81" s="30" t="s">
        <v>80</v>
      </c>
      <c r="C81" s="45">
        <v>28656</v>
      </c>
    </row>
    <row r="82" spans="1:3" ht="31.5" x14ac:dyDescent="0.25">
      <c r="A82" s="23"/>
      <c r="B82" s="30" t="s">
        <v>81</v>
      </c>
      <c r="C82" s="45">
        <v>14328</v>
      </c>
    </row>
    <row r="83" spans="1:3" ht="31.5" x14ac:dyDescent="0.25">
      <c r="A83" s="23"/>
      <c r="B83" s="30" t="s">
        <v>82</v>
      </c>
      <c r="C83" s="45">
        <v>7164</v>
      </c>
    </row>
    <row r="84" spans="1:3" ht="31.5" x14ac:dyDescent="0.25">
      <c r="A84" s="23"/>
      <c r="B84" s="30" t="s">
        <v>83</v>
      </c>
      <c r="C84" s="45">
        <v>7164</v>
      </c>
    </row>
    <row r="85" spans="1:3" s="64" customFormat="1" ht="31.5" x14ac:dyDescent="0.25">
      <c r="A85" s="23"/>
      <c r="B85" s="30" t="s">
        <v>107</v>
      </c>
      <c r="C85" s="45">
        <v>14328</v>
      </c>
    </row>
    <row r="86" spans="1:3" s="64" customFormat="1" ht="31.5" x14ac:dyDescent="0.25">
      <c r="A86" s="23"/>
      <c r="B86" s="30" t="s">
        <v>108</v>
      </c>
      <c r="C86" s="45">
        <v>14328</v>
      </c>
    </row>
    <row r="87" spans="1:3" s="64" customFormat="1" ht="31.5" x14ac:dyDescent="0.25">
      <c r="A87" s="23"/>
      <c r="B87" s="30" t="s">
        <v>109</v>
      </c>
      <c r="C87" s="45">
        <v>23436</v>
      </c>
    </row>
    <row r="88" spans="1:3" s="64" customFormat="1" ht="31.5" x14ac:dyDescent="0.25">
      <c r="A88" s="23"/>
      <c r="B88" s="30" t="s">
        <v>110</v>
      </c>
      <c r="C88" s="45">
        <v>7164</v>
      </c>
    </row>
    <row r="89" spans="1:3" s="64" customFormat="1" ht="31.5" x14ac:dyDescent="0.25">
      <c r="A89" s="23"/>
      <c r="B89" s="30" t="s">
        <v>111</v>
      </c>
      <c r="C89" s="45">
        <v>21492</v>
      </c>
    </row>
    <row r="90" spans="1:3" s="64" customFormat="1" ht="31.5" x14ac:dyDescent="0.25">
      <c r="A90" s="23"/>
      <c r="B90" s="30" t="s">
        <v>112</v>
      </c>
      <c r="C90" s="45">
        <v>14328</v>
      </c>
    </row>
    <row r="91" spans="1:3" s="64" customFormat="1" ht="31.5" x14ac:dyDescent="0.25">
      <c r="A91" s="23"/>
      <c r="B91" s="30" t="s">
        <v>113</v>
      </c>
      <c r="C91" s="45">
        <v>21492</v>
      </c>
    </row>
    <row r="92" spans="1:3" s="64" customFormat="1" ht="31.5" x14ac:dyDescent="0.25">
      <c r="A92" s="23"/>
      <c r="B92" s="30" t="s">
        <v>114</v>
      </c>
      <c r="C92" s="45">
        <v>28656</v>
      </c>
    </row>
    <row r="93" spans="1:3" s="64" customFormat="1" ht="31.5" x14ac:dyDescent="0.25">
      <c r="A93" s="23"/>
      <c r="B93" s="30" t="s">
        <v>115</v>
      </c>
      <c r="C93" s="45">
        <v>7164</v>
      </c>
    </row>
    <row r="94" spans="1:3" s="64" customFormat="1" ht="31.5" x14ac:dyDescent="0.25">
      <c r="A94" s="23"/>
      <c r="B94" s="30" t="s">
        <v>116</v>
      </c>
      <c r="C94" s="45">
        <v>7164</v>
      </c>
    </row>
    <row r="95" spans="1:3" s="64" customFormat="1" ht="31.5" x14ac:dyDescent="0.25">
      <c r="A95" s="23"/>
      <c r="B95" s="30" t="s">
        <v>117</v>
      </c>
      <c r="C95" s="45">
        <v>20088</v>
      </c>
    </row>
    <row r="96" spans="1:3" s="64" customFormat="1" ht="31.5" x14ac:dyDescent="0.25">
      <c r="A96" s="23"/>
      <c r="B96" s="30" t="s">
        <v>118</v>
      </c>
      <c r="C96" s="45">
        <v>14328</v>
      </c>
    </row>
    <row r="97" spans="1:3" s="64" customFormat="1" ht="31.5" x14ac:dyDescent="0.25">
      <c r="A97" s="23"/>
      <c r="B97" s="30" t="s">
        <v>125</v>
      </c>
      <c r="C97" s="45">
        <v>15000</v>
      </c>
    </row>
    <row r="98" spans="1:3" s="64" customFormat="1" ht="31.5" x14ac:dyDescent="0.25">
      <c r="A98" s="23"/>
      <c r="B98" s="30" t="s">
        <v>126</v>
      </c>
      <c r="C98" s="45">
        <v>36000</v>
      </c>
    </row>
    <row r="99" spans="1:3" s="64" customFormat="1" ht="31.5" x14ac:dyDescent="0.25">
      <c r="A99" s="23"/>
      <c r="B99" s="30" t="s">
        <v>127</v>
      </c>
      <c r="C99" s="45">
        <v>42000</v>
      </c>
    </row>
    <row r="100" spans="1:3" s="64" customFormat="1" ht="31.5" x14ac:dyDescent="0.25">
      <c r="A100" s="23"/>
      <c r="B100" s="30" t="s">
        <v>128</v>
      </c>
      <c r="C100" s="45">
        <v>78000</v>
      </c>
    </row>
    <row r="101" spans="1:3" s="64" customFormat="1" ht="15.75" x14ac:dyDescent="0.25">
      <c r="A101" s="23"/>
      <c r="B101" s="30" t="s">
        <v>124</v>
      </c>
      <c r="C101" s="45">
        <v>11827.2</v>
      </c>
    </row>
    <row r="102" spans="1:3" ht="15.75" x14ac:dyDescent="0.25">
      <c r="A102" s="23">
        <v>2273</v>
      </c>
      <c r="B102" s="26" t="s">
        <v>22</v>
      </c>
      <c r="C102" s="43">
        <v>39531.839999999997</v>
      </c>
    </row>
    <row r="103" spans="1:3" s="64" customFormat="1" ht="15.75" x14ac:dyDescent="0.25">
      <c r="A103" s="23">
        <v>2800</v>
      </c>
      <c r="B103" s="26" t="s">
        <v>129</v>
      </c>
      <c r="C103" s="43">
        <f>C104</f>
        <v>470.25</v>
      </c>
    </row>
    <row r="104" spans="1:3" s="64" customFormat="1" ht="15.75" x14ac:dyDescent="0.25">
      <c r="A104" s="23"/>
      <c r="B104" s="28" t="s">
        <v>130</v>
      </c>
      <c r="C104" s="45">
        <v>470.25</v>
      </c>
    </row>
    <row r="105" spans="1:3" ht="15.75" x14ac:dyDescent="0.25">
      <c r="A105" s="23">
        <v>2610</v>
      </c>
      <c r="B105" s="26" t="s">
        <v>23</v>
      </c>
      <c r="C105" s="43">
        <f>C106+C118+C123</f>
        <v>1035074.9599999998</v>
      </c>
    </row>
    <row r="106" spans="1:3" ht="15.75" x14ac:dyDescent="0.25">
      <c r="A106" s="23"/>
      <c r="B106" s="23" t="s">
        <v>10</v>
      </c>
      <c r="C106" s="67">
        <f>SUM(C107:C117)</f>
        <v>991037.49999999988</v>
      </c>
    </row>
    <row r="107" spans="1:3" ht="15.75" x14ac:dyDescent="0.25">
      <c r="A107" s="23"/>
      <c r="B107" s="28" t="s">
        <v>11</v>
      </c>
      <c r="C107" s="78">
        <v>78717.570000000007</v>
      </c>
    </row>
    <row r="108" spans="1:3" ht="15.75" x14ac:dyDescent="0.25">
      <c r="A108" s="23"/>
      <c r="B108" s="28" t="s">
        <v>165</v>
      </c>
      <c r="C108" s="78">
        <v>174450.99</v>
      </c>
    </row>
    <row r="109" spans="1:3" ht="15.75" x14ac:dyDescent="0.25">
      <c r="A109" s="23"/>
      <c r="B109" s="28" t="s">
        <v>68</v>
      </c>
      <c r="C109" s="78">
        <v>128415.19</v>
      </c>
    </row>
    <row r="110" spans="1:3" ht="15.75" x14ac:dyDescent="0.25">
      <c r="A110" s="23"/>
      <c r="B110" s="28" t="s">
        <v>24</v>
      </c>
      <c r="C110" s="78">
        <v>46324.480000000003</v>
      </c>
    </row>
    <row r="111" spans="1:3" ht="15.75" x14ac:dyDescent="0.25">
      <c r="A111" s="23"/>
      <c r="B111" s="28" t="s">
        <v>166</v>
      </c>
      <c r="C111" s="46">
        <v>121782.04</v>
      </c>
    </row>
    <row r="112" spans="1:3" ht="15.75" x14ac:dyDescent="0.25">
      <c r="A112" s="23"/>
      <c r="B112" s="28" t="s">
        <v>167</v>
      </c>
      <c r="C112" s="46">
        <v>22889.119999999999</v>
      </c>
    </row>
    <row r="113" spans="1:3" s="64" customFormat="1" ht="15.75" x14ac:dyDescent="0.25">
      <c r="A113" s="23"/>
      <c r="B113" s="28" t="s">
        <v>12</v>
      </c>
      <c r="C113" s="45">
        <v>90458.58</v>
      </c>
    </row>
    <row r="114" spans="1:3" s="64" customFormat="1" ht="15.75" x14ac:dyDescent="0.25">
      <c r="A114" s="23"/>
      <c r="B114" s="28" t="s">
        <v>168</v>
      </c>
      <c r="C114" s="45">
        <v>273118.34999999998</v>
      </c>
    </row>
    <row r="115" spans="1:3" s="64" customFormat="1" ht="15.75" x14ac:dyDescent="0.25">
      <c r="A115" s="23"/>
      <c r="B115" s="28" t="s">
        <v>169</v>
      </c>
      <c r="C115" s="45">
        <v>5448.22</v>
      </c>
    </row>
    <row r="116" spans="1:3" s="64" customFormat="1" ht="15.75" x14ac:dyDescent="0.25">
      <c r="A116" s="23"/>
      <c r="B116" s="28" t="s">
        <v>170</v>
      </c>
      <c r="C116" s="45">
        <v>46559.09</v>
      </c>
    </row>
    <row r="117" spans="1:3" ht="15.75" x14ac:dyDescent="0.25">
      <c r="A117" s="23"/>
      <c r="B117" s="28" t="s">
        <v>171</v>
      </c>
      <c r="C117" s="45">
        <v>2873.87</v>
      </c>
    </row>
    <row r="118" spans="1:3" ht="15.75" x14ac:dyDescent="0.25">
      <c r="A118" s="28"/>
      <c r="B118" s="22" t="s">
        <v>13</v>
      </c>
      <c r="C118" s="40">
        <f>SUM(C119:C122)</f>
        <v>18640.61</v>
      </c>
    </row>
    <row r="119" spans="1:3" ht="28.5" customHeight="1" x14ac:dyDescent="0.25">
      <c r="A119" s="37"/>
      <c r="B119" s="30" t="s">
        <v>90</v>
      </c>
      <c r="C119" s="50">
        <v>3832.09</v>
      </c>
    </row>
    <row r="120" spans="1:3" s="64" customFormat="1" ht="28.5" customHeight="1" x14ac:dyDescent="0.25">
      <c r="A120" s="118"/>
      <c r="B120" s="30" t="s">
        <v>201</v>
      </c>
      <c r="C120" s="50">
        <v>10157.18</v>
      </c>
    </row>
    <row r="121" spans="1:3" s="64" customFormat="1" ht="28.5" customHeight="1" x14ac:dyDescent="0.25">
      <c r="A121" s="118"/>
      <c r="B121" s="30" t="s">
        <v>196</v>
      </c>
      <c r="C121" s="50">
        <v>2693.94</v>
      </c>
    </row>
    <row r="122" spans="1:3" s="64" customFormat="1" ht="28.5" customHeight="1" x14ac:dyDescent="0.25">
      <c r="A122" s="118"/>
      <c r="B122" s="30" t="s">
        <v>202</v>
      </c>
      <c r="C122" s="50">
        <v>1957.4</v>
      </c>
    </row>
    <row r="123" spans="1:3" ht="15.75" x14ac:dyDescent="0.25">
      <c r="A123" s="23"/>
      <c r="B123" s="26" t="s">
        <v>14</v>
      </c>
      <c r="C123" s="43">
        <f>SUM(C124:C124)</f>
        <v>25396.85</v>
      </c>
    </row>
    <row r="124" spans="1:3" ht="15.75" x14ac:dyDescent="0.25">
      <c r="A124" s="23"/>
      <c r="B124" s="28" t="s">
        <v>95</v>
      </c>
      <c r="C124" s="46">
        <v>25396.85</v>
      </c>
    </row>
    <row r="125" spans="1:3" ht="15.75" x14ac:dyDescent="0.25">
      <c r="A125" s="26" t="s">
        <v>17</v>
      </c>
      <c r="B125" s="26" t="s">
        <v>97</v>
      </c>
      <c r="C125" s="40">
        <f>SUM(C127:C128)</f>
        <v>28123.439999999999</v>
      </c>
    </row>
    <row r="126" spans="1:3" ht="15.75" x14ac:dyDescent="0.25">
      <c r="A126" s="26"/>
      <c r="B126" s="26" t="s">
        <v>3</v>
      </c>
      <c r="C126" s="47"/>
    </row>
    <row r="127" spans="1:3" ht="15.75" x14ac:dyDescent="0.25">
      <c r="A127" s="26">
        <v>2111</v>
      </c>
      <c r="B127" s="26" t="s">
        <v>7</v>
      </c>
      <c r="C127" s="47">
        <v>23052</v>
      </c>
    </row>
    <row r="128" spans="1:3" ht="15.75" x14ac:dyDescent="0.25">
      <c r="A128" s="27">
        <v>2120</v>
      </c>
      <c r="B128" s="26" t="s">
        <v>8</v>
      </c>
      <c r="C128" s="47">
        <v>5071.4399999999996</v>
      </c>
    </row>
    <row r="129" spans="1:3" ht="47.25" x14ac:dyDescent="0.25">
      <c r="A129" s="31" t="s">
        <v>18</v>
      </c>
      <c r="B129" s="26" t="s">
        <v>104</v>
      </c>
      <c r="C129" s="40">
        <f>C131+C133</f>
        <v>375386.14</v>
      </c>
    </row>
    <row r="130" spans="1:3" ht="15.75" x14ac:dyDescent="0.25">
      <c r="A130" s="31"/>
      <c r="B130" s="26" t="s">
        <v>3</v>
      </c>
      <c r="C130" s="47"/>
    </row>
    <row r="131" spans="1:3" ht="15.75" x14ac:dyDescent="0.25">
      <c r="A131" s="23">
        <v>2210</v>
      </c>
      <c r="B131" s="26" t="s">
        <v>19</v>
      </c>
      <c r="C131" s="40">
        <f>SUM(C132:C132)</f>
        <v>375000</v>
      </c>
    </row>
    <row r="132" spans="1:3" ht="15.75" x14ac:dyDescent="0.25">
      <c r="A132" s="23"/>
      <c r="B132" s="29" t="s">
        <v>103</v>
      </c>
      <c r="C132" s="47">
        <v>375000</v>
      </c>
    </row>
    <row r="133" spans="1:3" s="64" customFormat="1" ht="15.75" x14ac:dyDescent="0.25">
      <c r="A133" s="26">
        <v>2240</v>
      </c>
      <c r="B133" s="26" t="s">
        <v>20</v>
      </c>
      <c r="C133" s="40">
        <f>SUM(C134)</f>
        <v>386.14</v>
      </c>
    </row>
    <row r="134" spans="1:3" s="64" customFormat="1" ht="15.75" x14ac:dyDescent="0.25">
      <c r="A134" s="23"/>
      <c r="B134" s="29" t="s">
        <v>105</v>
      </c>
      <c r="C134" s="47">
        <v>386.14</v>
      </c>
    </row>
    <row r="135" spans="1:3" ht="47.25" x14ac:dyDescent="0.25">
      <c r="A135" s="31" t="s">
        <v>84</v>
      </c>
      <c r="B135" s="26" t="s">
        <v>102</v>
      </c>
      <c r="C135" s="40">
        <f>C139+C138+C137</f>
        <v>18694.12</v>
      </c>
    </row>
    <row r="136" spans="1:3" ht="15.75" x14ac:dyDescent="0.25">
      <c r="A136" s="31"/>
      <c r="B136" s="26" t="s">
        <v>3</v>
      </c>
      <c r="C136" s="40"/>
    </row>
    <row r="137" spans="1:3" s="64" customFormat="1" ht="15.75" x14ac:dyDescent="0.25">
      <c r="A137" s="26">
        <v>2111</v>
      </c>
      <c r="B137" s="26" t="s">
        <v>7</v>
      </c>
      <c r="C137" s="40">
        <v>8346</v>
      </c>
    </row>
    <row r="138" spans="1:3" s="64" customFormat="1" ht="15.75" x14ac:dyDescent="0.25">
      <c r="A138" s="27">
        <v>2120</v>
      </c>
      <c r="B138" s="26" t="s">
        <v>8</v>
      </c>
      <c r="C138" s="40">
        <v>1836.12</v>
      </c>
    </row>
    <row r="139" spans="1:3" ht="15.75" x14ac:dyDescent="0.25">
      <c r="A139" s="69">
        <v>2210</v>
      </c>
      <c r="B139" s="26" t="s">
        <v>19</v>
      </c>
      <c r="C139" s="40">
        <f>SUM(C140:C141)</f>
        <v>8512</v>
      </c>
    </row>
    <row r="140" spans="1:3" ht="15.75" x14ac:dyDescent="0.25">
      <c r="A140" s="23"/>
      <c r="B140" s="30" t="s">
        <v>85</v>
      </c>
      <c r="C140" s="47">
        <v>1237</v>
      </c>
    </row>
    <row r="141" spans="1:3" s="64" customFormat="1" ht="31.5" x14ac:dyDescent="0.25">
      <c r="A141" s="23"/>
      <c r="B141" s="30" t="s">
        <v>101</v>
      </c>
      <c r="C141" s="47">
        <v>7275</v>
      </c>
    </row>
    <row r="142" spans="1:3" ht="15.75" customHeight="1" x14ac:dyDescent="0.25">
      <c r="A142" s="23"/>
      <c r="B142" s="26" t="s">
        <v>155</v>
      </c>
      <c r="C142" s="21">
        <f>C7+C15+C50+C125+C129+C135</f>
        <v>3037187.5000000005</v>
      </c>
    </row>
    <row r="143" spans="1:3" ht="15.75" x14ac:dyDescent="0.25">
      <c r="A143" s="26"/>
      <c r="B143" s="26" t="s">
        <v>26</v>
      </c>
      <c r="C143" s="24">
        <f>C9+C10+C11+C56+C62+C63+C70+C102+C103+C127+C128+C131+C133+C137+C138+C139</f>
        <v>1381902.9599999997</v>
      </c>
    </row>
    <row r="144" spans="1:3" ht="15.75" x14ac:dyDescent="0.25">
      <c r="A144" s="26"/>
      <c r="B144" s="26" t="s">
        <v>58</v>
      </c>
      <c r="C144" s="25">
        <f>C20+C35+C106+C118+C123</f>
        <v>1655284.5400000003</v>
      </c>
    </row>
    <row r="145" spans="1:2" x14ac:dyDescent="0.2">
      <c r="A145" s="5"/>
      <c r="B145" s="5" t="s">
        <v>25</v>
      </c>
    </row>
    <row r="147" spans="1:2" x14ac:dyDescent="0.2">
      <c r="A147" s="5"/>
    </row>
    <row r="148" spans="1:2" ht="15.75" x14ac:dyDescent="0.2">
      <c r="A148" s="10"/>
      <c r="B148" s="133" t="s">
        <v>62</v>
      </c>
    </row>
    <row r="149" spans="1:2" ht="15.75" x14ac:dyDescent="0.25">
      <c r="B149" s="134" t="s">
        <v>239</v>
      </c>
    </row>
    <row r="151" spans="1:2" ht="15.75" x14ac:dyDescent="0.25">
      <c r="B151" s="135" t="s">
        <v>240</v>
      </c>
    </row>
  </sheetData>
  <mergeCells count="2">
    <mergeCell ref="B2:C2"/>
    <mergeCell ref="B3:C3"/>
  </mergeCells>
  <pageMargins left="0.7" right="0.7" top="0.75" bottom="0.75" header="0.3" footer="0.3"/>
  <pageSetup paperSize="9" scale="68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8"/>
  <sheetViews>
    <sheetView topLeftCell="A4" workbookViewId="0">
      <selection activeCell="B10" sqref="B10:C20"/>
    </sheetView>
  </sheetViews>
  <sheetFormatPr defaultRowHeight="12.75" x14ac:dyDescent="0.2"/>
  <cols>
    <col min="1" max="1" width="21.42578125" customWidth="1"/>
    <col min="2" max="2" width="71.140625" customWidth="1"/>
    <col min="3" max="3" width="17.5703125" customWidth="1"/>
  </cols>
  <sheetData>
    <row r="3" spans="1:3" x14ac:dyDescent="0.2">
      <c r="B3" t="s">
        <v>53</v>
      </c>
    </row>
    <row r="5" spans="1:3" x14ac:dyDescent="0.2">
      <c r="B5" t="s">
        <v>173</v>
      </c>
    </row>
    <row r="6" spans="1:3" x14ac:dyDescent="0.2">
      <c r="B6" s="11" t="s">
        <v>10</v>
      </c>
    </row>
    <row r="7" spans="1:3" x14ac:dyDescent="0.2">
      <c r="A7" s="1" t="s">
        <v>0</v>
      </c>
      <c r="B7" s="2" t="s">
        <v>1</v>
      </c>
      <c r="C7" s="1"/>
    </row>
    <row r="8" spans="1:3" ht="38.25" x14ac:dyDescent="0.2">
      <c r="A8" s="4" t="s">
        <v>54</v>
      </c>
      <c r="B8" s="2" t="s">
        <v>172</v>
      </c>
      <c r="C8" s="77">
        <f>SUM(C10:C20)</f>
        <v>991037.49999999988</v>
      </c>
    </row>
    <row r="9" spans="1:3" x14ac:dyDescent="0.2">
      <c r="A9" s="1"/>
      <c r="B9" s="2" t="s">
        <v>3</v>
      </c>
      <c r="C9" s="1"/>
    </row>
    <row r="10" spans="1:3" x14ac:dyDescent="0.2">
      <c r="A10" s="1"/>
      <c r="B10" s="1" t="s">
        <v>11</v>
      </c>
      <c r="C10" s="73">
        <v>78717.570000000007</v>
      </c>
    </row>
    <row r="11" spans="1:3" s="64" customFormat="1" x14ac:dyDescent="0.2">
      <c r="A11" s="1"/>
      <c r="B11" s="1" t="s">
        <v>165</v>
      </c>
      <c r="C11" s="73">
        <v>174450.99</v>
      </c>
    </row>
    <row r="12" spans="1:3" x14ac:dyDescent="0.2">
      <c r="A12" s="1"/>
      <c r="B12" s="1" t="s">
        <v>68</v>
      </c>
      <c r="C12" s="73">
        <v>128415.19</v>
      </c>
    </row>
    <row r="13" spans="1:3" s="64" customFormat="1" x14ac:dyDescent="0.2">
      <c r="A13" s="1"/>
      <c r="B13" s="1" t="s">
        <v>24</v>
      </c>
      <c r="C13" s="73">
        <v>46324.480000000003</v>
      </c>
    </row>
    <row r="14" spans="1:3" x14ac:dyDescent="0.2">
      <c r="A14" s="1"/>
      <c r="B14" s="1" t="s">
        <v>166</v>
      </c>
      <c r="C14" s="74">
        <v>121782.04</v>
      </c>
    </row>
    <row r="15" spans="1:3" x14ac:dyDescent="0.2">
      <c r="A15" s="1"/>
      <c r="B15" s="1" t="s">
        <v>167</v>
      </c>
      <c r="C15" s="74">
        <v>22889.119999999999</v>
      </c>
    </row>
    <row r="16" spans="1:3" s="64" customFormat="1" x14ac:dyDescent="0.2">
      <c r="A16" s="1"/>
      <c r="B16" s="1" t="s">
        <v>12</v>
      </c>
      <c r="C16" s="75">
        <v>90458.58</v>
      </c>
    </row>
    <row r="17" spans="1:3" s="64" customFormat="1" x14ac:dyDescent="0.2">
      <c r="A17" s="1"/>
      <c r="B17" s="1" t="s">
        <v>168</v>
      </c>
      <c r="C17" s="75">
        <v>273118.34999999998</v>
      </c>
    </row>
    <row r="18" spans="1:3" s="64" customFormat="1" x14ac:dyDescent="0.2">
      <c r="A18" s="1"/>
      <c r="B18" s="1" t="s">
        <v>169</v>
      </c>
      <c r="C18" s="75">
        <v>5448.22</v>
      </c>
    </row>
    <row r="19" spans="1:3" s="64" customFormat="1" x14ac:dyDescent="0.2">
      <c r="A19" s="1"/>
      <c r="B19" s="1" t="s">
        <v>170</v>
      </c>
      <c r="C19" s="75">
        <v>46559.09</v>
      </c>
    </row>
    <row r="20" spans="1:3" s="64" customFormat="1" x14ac:dyDescent="0.2">
      <c r="A20" s="1"/>
      <c r="B20" s="1" t="s">
        <v>171</v>
      </c>
      <c r="C20" s="75">
        <v>2873.87</v>
      </c>
    </row>
    <row r="21" spans="1:3" s="64" customFormat="1" x14ac:dyDescent="0.2">
      <c r="A21" s="1"/>
      <c r="B21" s="1"/>
      <c r="C21" s="1"/>
    </row>
    <row r="22" spans="1:3" s="64" customFormat="1" x14ac:dyDescent="0.2">
      <c r="A22" s="1"/>
      <c r="B22" s="1"/>
      <c r="C22" s="1"/>
    </row>
    <row r="23" spans="1:3" s="64" customFormat="1" x14ac:dyDescent="0.2">
      <c r="A23" s="1"/>
      <c r="B23" s="1"/>
      <c r="C23" s="1"/>
    </row>
    <row r="24" spans="1:3" x14ac:dyDescent="0.2">
      <c r="A24" t="s">
        <v>55</v>
      </c>
      <c r="B24" t="s">
        <v>61</v>
      </c>
    </row>
    <row r="26" spans="1:3" x14ac:dyDescent="0.2">
      <c r="A26" t="s">
        <v>56</v>
      </c>
      <c r="B26" t="s">
        <v>57</v>
      </c>
    </row>
    <row r="28" spans="1:3" x14ac:dyDescent="0.2">
      <c r="A28" t="s">
        <v>41</v>
      </c>
    </row>
  </sheetData>
  <pageMargins left="0.19685039370078741" right="0.11811023622047245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0"/>
  <sheetViews>
    <sheetView topLeftCell="A13" workbookViewId="0">
      <selection activeCell="B28" sqref="B28:D28"/>
    </sheetView>
  </sheetViews>
  <sheetFormatPr defaultRowHeight="12.75" x14ac:dyDescent="0.2"/>
  <cols>
    <col min="1" max="1" width="38" customWidth="1"/>
    <col min="2" max="2" width="63.42578125" customWidth="1"/>
    <col min="5" max="5" width="12.140625" customWidth="1"/>
    <col min="6" max="6" width="15.140625" customWidth="1"/>
  </cols>
  <sheetData>
    <row r="3" spans="1:6" ht="15.75" customHeight="1" x14ac:dyDescent="0.2">
      <c r="A3" s="126" t="s">
        <v>174</v>
      </c>
      <c r="B3" s="120"/>
      <c r="C3" s="120"/>
      <c r="D3" s="120"/>
      <c r="E3" s="120"/>
      <c r="F3" s="64"/>
    </row>
    <row r="4" spans="1:6" ht="13.5" thickBot="1" x14ac:dyDescent="0.25">
      <c r="A4" s="127"/>
      <c r="B4" s="127"/>
      <c r="C4" s="127"/>
      <c r="D4" s="127"/>
      <c r="E4" s="127"/>
      <c r="F4" s="64"/>
    </row>
    <row r="5" spans="1:6" ht="18.75" x14ac:dyDescent="0.3">
      <c r="A5" s="79" t="s">
        <v>42</v>
      </c>
      <c r="B5" s="80" t="s">
        <v>43</v>
      </c>
      <c r="C5" s="80"/>
      <c r="D5" s="80"/>
      <c r="E5" s="81" t="s">
        <v>44</v>
      </c>
      <c r="F5" s="64"/>
    </row>
    <row r="6" spans="1:6" ht="18.75" x14ac:dyDescent="0.3">
      <c r="A6" s="82"/>
      <c r="B6" s="83"/>
      <c r="C6" s="84"/>
      <c r="D6" s="84"/>
      <c r="E6" s="85"/>
      <c r="F6" s="64"/>
    </row>
    <row r="7" spans="1:6" ht="15.75" x14ac:dyDescent="0.25">
      <c r="A7" s="86" t="s">
        <v>45</v>
      </c>
      <c r="B7" s="76" t="s">
        <v>86</v>
      </c>
      <c r="C7" s="76"/>
      <c r="D7" s="76"/>
      <c r="E7" s="42">
        <f>E8+E9+E10+E11</f>
        <v>167206.03</v>
      </c>
      <c r="F7" s="64"/>
    </row>
    <row r="8" spans="1:6" ht="15.75" customHeight="1" x14ac:dyDescent="0.25">
      <c r="A8" s="86" t="s">
        <v>46</v>
      </c>
      <c r="B8" s="125" t="s">
        <v>175</v>
      </c>
      <c r="C8" s="123"/>
      <c r="D8" s="124"/>
      <c r="E8" s="87">
        <v>155821.12</v>
      </c>
      <c r="F8" s="64"/>
    </row>
    <row r="9" spans="1:6" ht="15.75" x14ac:dyDescent="0.25">
      <c r="A9" s="88"/>
      <c r="B9" s="125" t="s">
        <v>176</v>
      </c>
      <c r="C9" s="123"/>
      <c r="D9" s="124"/>
      <c r="E9" s="87">
        <v>2103.84</v>
      </c>
      <c r="F9" s="64"/>
    </row>
    <row r="10" spans="1:6" ht="23.25" customHeight="1" x14ac:dyDescent="0.25">
      <c r="A10" s="88"/>
      <c r="B10" s="125" t="s">
        <v>177</v>
      </c>
      <c r="C10" s="123"/>
      <c r="D10" s="124"/>
      <c r="E10" s="87">
        <v>7012.43</v>
      </c>
      <c r="F10" s="64"/>
    </row>
    <row r="11" spans="1:6" ht="15.75" x14ac:dyDescent="0.25">
      <c r="A11" s="88"/>
      <c r="B11" s="125" t="s">
        <v>178</v>
      </c>
      <c r="C11" s="123"/>
      <c r="D11" s="124"/>
      <c r="E11" s="87">
        <v>2268.64</v>
      </c>
      <c r="F11" s="64"/>
    </row>
    <row r="12" spans="1:6" ht="15.75" x14ac:dyDescent="0.25">
      <c r="A12" s="88"/>
      <c r="B12" s="122" t="s">
        <v>179</v>
      </c>
      <c r="C12" s="123"/>
      <c r="D12" s="124"/>
      <c r="E12" s="42">
        <f>E13+E14</f>
        <v>14914.16</v>
      </c>
      <c r="F12" s="64"/>
    </row>
    <row r="13" spans="1:6" ht="15.75" x14ac:dyDescent="0.25">
      <c r="A13" s="88"/>
      <c r="B13" s="125" t="s">
        <v>180</v>
      </c>
      <c r="C13" s="123"/>
      <c r="D13" s="124"/>
      <c r="E13" s="87">
        <v>12274.93</v>
      </c>
      <c r="F13" s="64"/>
    </row>
    <row r="14" spans="1:6" ht="15.75" x14ac:dyDescent="0.25">
      <c r="A14" s="88"/>
      <c r="B14" s="125" t="s">
        <v>181</v>
      </c>
      <c r="C14" s="123"/>
      <c r="D14" s="124"/>
      <c r="E14" s="87">
        <v>2639.23</v>
      </c>
      <c r="F14" s="64"/>
    </row>
    <row r="15" spans="1:6" ht="15.75" x14ac:dyDescent="0.25">
      <c r="A15" s="88"/>
      <c r="B15" s="122" t="s">
        <v>182</v>
      </c>
      <c r="C15" s="123"/>
      <c r="D15" s="124"/>
      <c r="E15" s="42">
        <f>E16+E17</f>
        <v>35911.64</v>
      </c>
      <c r="F15" s="64"/>
    </row>
    <row r="16" spans="1:6" ht="15.75" x14ac:dyDescent="0.25">
      <c r="A16" s="88"/>
      <c r="B16" s="125" t="s">
        <v>183</v>
      </c>
      <c r="C16" s="123"/>
      <c r="D16" s="124"/>
      <c r="E16" s="87">
        <v>35443.629999999997</v>
      </c>
      <c r="F16" s="64"/>
    </row>
    <row r="17" spans="1:6" ht="15.75" x14ac:dyDescent="0.25">
      <c r="A17" s="88"/>
      <c r="B17" s="125" t="s">
        <v>184</v>
      </c>
      <c r="C17" s="123"/>
      <c r="D17" s="124"/>
      <c r="E17" s="87">
        <v>468.01</v>
      </c>
      <c r="F17" s="64"/>
    </row>
    <row r="18" spans="1:6" ht="15.75" x14ac:dyDescent="0.25">
      <c r="A18" s="88"/>
      <c r="B18" s="122" t="s">
        <v>185</v>
      </c>
      <c r="C18" s="123"/>
      <c r="D18" s="124"/>
      <c r="E18" s="42">
        <f>E19+E20+E21</f>
        <v>8743.5500000000011</v>
      </c>
      <c r="F18" s="64"/>
    </row>
    <row r="19" spans="1:6" ht="15.75" x14ac:dyDescent="0.25">
      <c r="A19" s="88"/>
      <c r="B19" s="125" t="s">
        <v>186</v>
      </c>
      <c r="C19" s="123"/>
      <c r="D19" s="124"/>
      <c r="E19" s="87">
        <v>848.82</v>
      </c>
      <c r="F19" s="64"/>
    </row>
    <row r="20" spans="1:6" ht="15.75" x14ac:dyDescent="0.25">
      <c r="A20" s="88"/>
      <c r="B20" s="125" t="s">
        <v>186</v>
      </c>
      <c r="C20" s="123"/>
      <c r="D20" s="124"/>
      <c r="E20" s="87">
        <v>2449.84</v>
      </c>
      <c r="F20" s="64"/>
    </row>
    <row r="21" spans="1:6" ht="15.75" x14ac:dyDescent="0.25">
      <c r="A21" s="88"/>
      <c r="B21" s="125" t="s">
        <v>187</v>
      </c>
      <c r="C21" s="123"/>
      <c r="D21" s="124"/>
      <c r="E21" s="87">
        <v>5444.89</v>
      </c>
      <c r="F21" s="64"/>
    </row>
    <row r="22" spans="1:6" ht="15.75" x14ac:dyDescent="0.25">
      <c r="A22" s="88"/>
      <c r="B22" s="122" t="s">
        <v>188</v>
      </c>
      <c r="C22" s="123"/>
      <c r="D22" s="124"/>
      <c r="E22" s="42">
        <f>E23</f>
        <v>50285.41</v>
      </c>
      <c r="F22" s="64"/>
    </row>
    <row r="23" spans="1:6" ht="15.75" x14ac:dyDescent="0.25">
      <c r="A23" s="88"/>
      <c r="B23" s="125" t="s">
        <v>189</v>
      </c>
      <c r="C23" s="123"/>
      <c r="D23" s="124"/>
      <c r="E23" s="87">
        <v>50285.41</v>
      </c>
      <c r="F23" s="64"/>
    </row>
    <row r="24" spans="1:6" ht="15.75" x14ac:dyDescent="0.25">
      <c r="A24" s="88"/>
      <c r="B24" s="122" t="s">
        <v>190</v>
      </c>
      <c r="C24" s="123"/>
      <c r="D24" s="124"/>
      <c r="E24" s="42">
        <f>E25</f>
        <v>8086.78</v>
      </c>
      <c r="F24" s="64"/>
    </row>
    <row r="25" spans="1:6" ht="15.75" x14ac:dyDescent="0.25">
      <c r="A25" s="88"/>
      <c r="B25" s="125" t="s">
        <v>191</v>
      </c>
      <c r="C25" s="123"/>
      <c r="D25" s="124"/>
      <c r="E25" s="87">
        <v>8086.78</v>
      </c>
      <c r="F25" s="64"/>
    </row>
    <row r="26" spans="1:6" ht="15" x14ac:dyDescent="0.25">
      <c r="A26" s="19"/>
      <c r="B26" s="122" t="s">
        <v>192</v>
      </c>
      <c r="C26" s="123"/>
      <c r="D26" s="124"/>
      <c r="E26" s="42">
        <f>E27+E28</f>
        <v>6691.92</v>
      </c>
      <c r="F26" s="64"/>
    </row>
    <row r="27" spans="1:6" ht="15" x14ac:dyDescent="0.25">
      <c r="A27" s="19"/>
      <c r="B27" s="125" t="s">
        <v>193</v>
      </c>
      <c r="C27" s="123"/>
      <c r="D27" s="124"/>
      <c r="E27" s="87">
        <v>3639.47</v>
      </c>
      <c r="F27" s="64"/>
    </row>
    <row r="28" spans="1:6" ht="15" x14ac:dyDescent="0.25">
      <c r="A28" s="19"/>
      <c r="B28" s="125" t="s">
        <v>194</v>
      </c>
      <c r="C28" s="123"/>
      <c r="D28" s="124"/>
      <c r="E28" s="87">
        <v>3052.45</v>
      </c>
      <c r="F28" s="64"/>
    </row>
    <row r="29" spans="1:6" ht="15" x14ac:dyDescent="0.25">
      <c r="A29" s="89" t="s">
        <v>64</v>
      </c>
      <c r="B29" s="90"/>
      <c r="C29" s="91"/>
      <c r="D29" s="91"/>
      <c r="E29" s="92">
        <f>E7+E12+E15+E18+E22+E24+E26</f>
        <v>291839.49000000005</v>
      </c>
      <c r="F29" s="64"/>
    </row>
    <row r="30" spans="1:6" x14ac:dyDescent="0.2">
      <c r="A30" s="91"/>
      <c r="B30" s="91"/>
      <c r="C30" s="91"/>
      <c r="D30" s="91"/>
      <c r="E30" s="91"/>
      <c r="F30" s="64"/>
    </row>
    <row r="31" spans="1:6" ht="15.75" x14ac:dyDescent="0.25">
      <c r="A31" s="93" t="s">
        <v>47</v>
      </c>
      <c r="B31" s="122" t="s">
        <v>88</v>
      </c>
      <c r="C31" s="123"/>
      <c r="D31" s="124"/>
      <c r="E31" s="94">
        <f>E32+E33</f>
        <v>13989.27</v>
      </c>
      <c r="F31" s="64"/>
    </row>
    <row r="32" spans="1:6" ht="15.75" x14ac:dyDescent="0.25">
      <c r="A32" s="93"/>
      <c r="B32" s="125" t="s">
        <v>87</v>
      </c>
      <c r="C32" s="123"/>
      <c r="D32" s="124"/>
      <c r="E32" s="95">
        <v>3832.09</v>
      </c>
      <c r="F32" s="64"/>
    </row>
    <row r="33" spans="1:6" ht="15.75" x14ac:dyDescent="0.25">
      <c r="A33" s="93"/>
      <c r="B33" s="125" t="s">
        <v>195</v>
      </c>
      <c r="C33" s="123"/>
      <c r="D33" s="124"/>
      <c r="E33" s="95">
        <v>10157.18</v>
      </c>
      <c r="F33" s="64"/>
    </row>
    <row r="34" spans="1:6" ht="15.75" x14ac:dyDescent="0.25">
      <c r="A34" s="93"/>
      <c r="B34" s="122" t="s">
        <v>196</v>
      </c>
      <c r="C34" s="123"/>
      <c r="D34" s="124"/>
      <c r="E34" s="94">
        <v>2693.94</v>
      </c>
      <c r="F34" s="64"/>
    </row>
    <row r="35" spans="1:6" ht="15.75" x14ac:dyDescent="0.25">
      <c r="A35" s="93"/>
      <c r="B35" s="122" t="s">
        <v>197</v>
      </c>
      <c r="C35" s="123"/>
      <c r="D35" s="124"/>
      <c r="E35" s="94">
        <f>E36</f>
        <v>1957.4</v>
      </c>
      <c r="F35" s="64"/>
    </row>
    <row r="36" spans="1:6" ht="15.75" x14ac:dyDescent="0.25">
      <c r="A36" s="93"/>
      <c r="B36" s="125" t="s">
        <v>198</v>
      </c>
      <c r="C36" s="123"/>
      <c r="D36" s="124"/>
      <c r="E36" s="95">
        <v>1957.4</v>
      </c>
      <c r="F36" s="64"/>
    </row>
    <row r="37" spans="1:6" ht="15.75" x14ac:dyDescent="0.25">
      <c r="A37" s="96" t="s">
        <v>48</v>
      </c>
      <c r="B37" s="97"/>
      <c r="C37" s="98"/>
      <c r="D37" s="98"/>
      <c r="E37" s="94"/>
      <c r="F37" s="64"/>
    </row>
    <row r="38" spans="1:6" ht="15.75" x14ac:dyDescent="0.25">
      <c r="A38" s="99" t="s">
        <v>64</v>
      </c>
      <c r="B38" s="100"/>
      <c r="C38" s="101"/>
      <c r="D38" s="101"/>
      <c r="E38" s="102">
        <f>E35+E31+E34</f>
        <v>18640.61</v>
      </c>
      <c r="F38" s="64"/>
    </row>
    <row r="39" spans="1:6" x14ac:dyDescent="0.2">
      <c r="A39" s="91"/>
      <c r="B39" s="91"/>
      <c r="C39" s="91"/>
      <c r="D39" s="91"/>
      <c r="E39" s="91"/>
      <c r="F39" s="64"/>
    </row>
    <row r="40" spans="1:6" ht="15.75" x14ac:dyDescent="0.25">
      <c r="A40" s="93"/>
      <c r="B40" s="103"/>
      <c r="C40" s="104"/>
      <c r="D40" s="104"/>
      <c r="E40" s="105"/>
      <c r="F40" s="64"/>
    </row>
    <row r="41" spans="1:6" ht="13.5" thickBot="1" x14ac:dyDescent="0.25">
      <c r="A41" s="19"/>
      <c r="B41" s="106"/>
      <c r="C41" s="106"/>
      <c r="D41" s="106"/>
      <c r="E41" s="107"/>
      <c r="F41" s="64"/>
    </row>
    <row r="42" spans="1:6" ht="19.5" thickBot="1" x14ac:dyDescent="0.35">
      <c r="A42" s="108" t="s">
        <v>199</v>
      </c>
      <c r="B42" s="109"/>
      <c r="C42" s="110"/>
      <c r="D42" s="110"/>
      <c r="E42" s="111">
        <f>E43+E44+E45</f>
        <v>310480.10000000003</v>
      </c>
      <c r="F42" s="64"/>
    </row>
    <row r="43" spans="1:6" ht="16.5" thickBot="1" x14ac:dyDescent="0.3">
      <c r="A43" s="112" t="s">
        <v>45</v>
      </c>
      <c r="B43" s="18"/>
      <c r="C43" s="18"/>
      <c r="D43" s="18"/>
      <c r="E43" s="113">
        <f>E29</f>
        <v>291839.49000000005</v>
      </c>
      <c r="F43" s="64"/>
    </row>
    <row r="44" spans="1:6" ht="16.5" thickBot="1" x14ac:dyDescent="0.3">
      <c r="A44" s="112" t="s">
        <v>47</v>
      </c>
      <c r="B44" s="114"/>
      <c r="C44" s="114"/>
      <c r="D44" s="114"/>
      <c r="E44" s="115">
        <f>E38</f>
        <v>18640.61</v>
      </c>
      <c r="F44" s="64"/>
    </row>
    <row r="45" spans="1:6" ht="16.5" thickBot="1" x14ac:dyDescent="0.3">
      <c r="A45" s="116" t="s">
        <v>200</v>
      </c>
      <c r="B45" s="117"/>
      <c r="C45" s="117"/>
      <c r="D45" s="117"/>
      <c r="E45" s="111">
        <v>0</v>
      </c>
      <c r="F45" s="64"/>
    </row>
    <row r="46" spans="1:6" x14ac:dyDescent="0.2">
      <c r="A46" s="64"/>
      <c r="B46" s="64"/>
      <c r="C46" s="64"/>
      <c r="D46" s="64"/>
      <c r="E46" s="64"/>
      <c r="F46" s="64"/>
    </row>
    <row r="47" spans="1:6" x14ac:dyDescent="0.2">
      <c r="A47" s="64"/>
      <c r="B47" s="64"/>
      <c r="C47" s="64"/>
      <c r="D47" s="64"/>
      <c r="E47" s="64"/>
      <c r="F47" s="64"/>
    </row>
    <row r="48" spans="1:6" x14ac:dyDescent="0.2">
      <c r="A48" s="64" t="s">
        <v>49</v>
      </c>
      <c r="B48" s="64"/>
      <c r="C48" s="64"/>
      <c r="D48" s="64"/>
      <c r="E48" s="64" t="s">
        <v>50</v>
      </c>
      <c r="F48" s="64"/>
    </row>
    <row r="49" spans="1:6" x14ac:dyDescent="0.2">
      <c r="A49" s="64"/>
      <c r="B49" s="64"/>
      <c r="C49" s="64"/>
      <c r="D49" s="64"/>
      <c r="E49" s="64"/>
      <c r="F49" s="64"/>
    </row>
    <row r="50" spans="1:6" x14ac:dyDescent="0.2">
      <c r="A50" s="64" t="s">
        <v>51</v>
      </c>
      <c r="B50" s="64"/>
      <c r="C50" s="64"/>
      <c r="D50" s="64"/>
      <c r="E50" s="64" t="s">
        <v>52</v>
      </c>
      <c r="F50" s="64"/>
    </row>
  </sheetData>
  <mergeCells count="28">
    <mergeCell ref="B12:D12"/>
    <mergeCell ref="B13:D13"/>
    <mergeCell ref="B14:D14"/>
    <mergeCell ref="B15:D15"/>
    <mergeCell ref="B16:D16"/>
    <mergeCell ref="A3:E4"/>
    <mergeCell ref="B8:D8"/>
    <mergeCell ref="B9:D9"/>
    <mergeCell ref="B10:D10"/>
    <mergeCell ref="B11:D11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34:D34"/>
    <mergeCell ref="B35:D35"/>
    <mergeCell ref="B36:D36"/>
    <mergeCell ref="B27:D27"/>
    <mergeCell ref="B28:D28"/>
    <mergeCell ref="B31:D31"/>
    <mergeCell ref="B32:D32"/>
    <mergeCell ref="B33:D33"/>
  </mergeCells>
  <pageMargins left="0.31496062992125984" right="0.19685039370078741" top="0" bottom="0" header="0.31496062992125984" footer="0.31496062992125984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2"/>
  <sheetViews>
    <sheetView workbookViewId="0">
      <selection activeCell="D14" sqref="D14"/>
    </sheetView>
  </sheetViews>
  <sheetFormatPr defaultRowHeight="12.75" x14ac:dyDescent="0.2"/>
  <cols>
    <col min="1" max="1" width="18.85546875" customWidth="1"/>
    <col min="2" max="2" width="74.7109375" customWidth="1"/>
    <col min="3" max="3" width="17.140625" customWidth="1"/>
  </cols>
  <sheetData>
    <row r="3" spans="1:3" x14ac:dyDescent="0.2">
      <c r="B3" s="129" t="s">
        <v>31</v>
      </c>
      <c r="C3" s="129"/>
    </row>
    <row r="4" spans="1:3" x14ac:dyDescent="0.2">
      <c r="B4" s="129" t="s">
        <v>32</v>
      </c>
      <c r="C4" s="129"/>
    </row>
    <row r="5" spans="1:3" ht="15.75" x14ac:dyDescent="0.25">
      <c r="B5" s="12" t="s">
        <v>216</v>
      </c>
    </row>
    <row r="6" spans="1:3" ht="18.75" x14ac:dyDescent="0.3">
      <c r="B6" s="17" t="s">
        <v>14</v>
      </c>
    </row>
    <row r="7" spans="1:3" ht="15.75" x14ac:dyDescent="0.25">
      <c r="A7" s="13" t="s">
        <v>0</v>
      </c>
      <c r="B7" s="13" t="s">
        <v>1</v>
      </c>
      <c r="C7" s="13" t="s">
        <v>2</v>
      </c>
    </row>
    <row r="8" spans="1:3" x14ac:dyDescent="0.2">
      <c r="A8" s="4" t="s">
        <v>33</v>
      </c>
      <c r="B8" s="2" t="s">
        <v>217</v>
      </c>
      <c r="C8" s="2">
        <f>SUM(C10:C10)</f>
        <v>25396.85</v>
      </c>
    </row>
    <row r="9" spans="1:3" x14ac:dyDescent="0.2">
      <c r="A9" s="2" t="s">
        <v>34</v>
      </c>
      <c r="B9" s="1" t="s">
        <v>35</v>
      </c>
      <c r="C9" s="1"/>
    </row>
    <row r="10" spans="1:3" x14ac:dyDescent="0.2">
      <c r="A10" s="2" t="s">
        <v>36</v>
      </c>
      <c r="B10" s="1" t="s">
        <v>15</v>
      </c>
      <c r="C10" s="1">
        <v>25396.85</v>
      </c>
    </row>
    <row r="11" spans="1:3" x14ac:dyDescent="0.2">
      <c r="A11" s="57"/>
      <c r="B11" s="58"/>
      <c r="C11" s="2"/>
    </row>
    <row r="12" spans="1:3" x14ac:dyDescent="0.2">
      <c r="A12" s="57"/>
      <c r="B12" s="58"/>
      <c r="C12" s="14"/>
    </row>
    <row r="13" spans="1:3" x14ac:dyDescent="0.2">
      <c r="A13" s="57"/>
      <c r="B13" s="58"/>
      <c r="C13" s="14"/>
    </row>
    <row r="14" spans="1:3" x14ac:dyDescent="0.2">
      <c r="A14" s="130" t="s">
        <v>218</v>
      </c>
      <c r="B14" s="131"/>
      <c r="C14" s="2">
        <v>25396.85</v>
      </c>
    </row>
    <row r="15" spans="1:3" x14ac:dyDescent="0.2">
      <c r="A15" s="55" t="s">
        <v>219</v>
      </c>
      <c r="B15" s="56"/>
      <c r="C15" s="41">
        <f>SUM(C11:C14)</f>
        <v>25396.85</v>
      </c>
    </row>
    <row r="16" spans="1:3" x14ac:dyDescent="0.2">
      <c r="A16" s="128"/>
      <c r="B16" s="128"/>
      <c r="C16" s="15"/>
    </row>
    <row r="17" spans="1:3" x14ac:dyDescent="0.2">
      <c r="A17" s="16"/>
      <c r="C17" s="15"/>
    </row>
    <row r="18" spans="1:3" x14ac:dyDescent="0.2">
      <c r="A18" s="16"/>
      <c r="C18" s="15"/>
    </row>
    <row r="19" spans="1:3" x14ac:dyDescent="0.2">
      <c r="A19" t="s">
        <v>37</v>
      </c>
      <c r="B19" s="11" t="s">
        <v>38</v>
      </c>
    </row>
    <row r="21" spans="1:3" x14ac:dyDescent="0.2">
      <c r="A21" t="s">
        <v>39</v>
      </c>
      <c r="B21" s="11" t="s">
        <v>40</v>
      </c>
    </row>
    <row r="22" spans="1:3" x14ac:dyDescent="0.2">
      <c r="A22" t="s">
        <v>41</v>
      </c>
    </row>
  </sheetData>
  <mergeCells count="4">
    <mergeCell ref="A16:B16"/>
    <mergeCell ref="B3:C3"/>
    <mergeCell ref="B4:C4"/>
    <mergeCell ref="A14:B14"/>
  </mergeCells>
  <pageMargins left="0.11811023622047245" right="0.19685039370078741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6"/>
  <sheetViews>
    <sheetView topLeftCell="A6" workbookViewId="0">
      <selection activeCell="D9" sqref="D9"/>
    </sheetView>
  </sheetViews>
  <sheetFormatPr defaultRowHeight="12.75" x14ac:dyDescent="0.2"/>
  <cols>
    <col min="1" max="1" width="17.140625" customWidth="1"/>
    <col min="2" max="2" width="62.42578125" customWidth="1"/>
    <col min="3" max="3" width="21.140625" customWidth="1"/>
  </cols>
  <sheetData>
    <row r="3" spans="1:3" x14ac:dyDescent="0.2">
      <c r="B3" s="132" t="s">
        <v>5</v>
      </c>
      <c r="C3" s="132"/>
    </row>
    <row r="4" spans="1:3" x14ac:dyDescent="0.2">
      <c r="B4" s="120" t="s">
        <v>4</v>
      </c>
      <c r="C4" s="121"/>
    </row>
    <row r="5" spans="1:3" ht="11.25" customHeight="1" x14ac:dyDescent="0.2">
      <c r="B5" s="120" t="s">
        <v>65</v>
      </c>
      <c r="C5" s="121"/>
    </row>
    <row r="6" spans="1:3" ht="30" customHeight="1" x14ac:dyDescent="0.25">
      <c r="B6" s="53" t="s">
        <v>91</v>
      </c>
      <c r="C6" s="52"/>
    </row>
    <row r="8" spans="1:3" x14ac:dyDescent="0.2">
      <c r="A8" s="2" t="s">
        <v>0</v>
      </c>
      <c r="B8" s="2" t="s">
        <v>1</v>
      </c>
      <c r="C8" s="2" t="s">
        <v>2</v>
      </c>
    </row>
    <row r="9" spans="1:3" x14ac:dyDescent="0.2">
      <c r="A9" s="2" t="s">
        <v>66</v>
      </c>
      <c r="B9" s="3" t="s">
        <v>92</v>
      </c>
      <c r="C9" s="62">
        <f>SUM(C11:C24)</f>
        <v>328370.09000000003</v>
      </c>
    </row>
    <row r="10" spans="1:3" x14ac:dyDescent="0.2">
      <c r="A10" s="2">
        <v>1216013</v>
      </c>
      <c r="B10" s="2" t="s">
        <v>3</v>
      </c>
      <c r="C10" s="6"/>
    </row>
    <row r="11" spans="1:3" x14ac:dyDescent="0.2">
      <c r="A11" s="2">
        <v>2610</v>
      </c>
      <c r="B11" s="60" t="s">
        <v>220</v>
      </c>
      <c r="C11" s="65">
        <v>165658.76</v>
      </c>
    </row>
    <row r="12" spans="1:3" x14ac:dyDescent="0.2">
      <c r="A12" s="2"/>
      <c r="B12" s="60" t="s">
        <v>221</v>
      </c>
      <c r="C12" s="65">
        <v>36652.44</v>
      </c>
    </row>
    <row r="13" spans="1:3" x14ac:dyDescent="0.2">
      <c r="A13" s="2"/>
      <c r="B13" s="61" t="s">
        <v>222</v>
      </c>
      <c r="C13" s="63">
        <v>22791.17</v>
      </c>
    </row>
    <row r="14" spans="1:3" x14ac:dyDescent="0.2">
      <c r="A14" s="1"/>
      <c r="B14" s="61" t="s">
        <v>223</v>
      </c>
      <c r="C14" s="65">
        <v>847.48</v>
      </c>
    </row>
    <row r="15" spans="1:3" ht="24.75" customHeight="1" x14ac:dyDescent="0.2">
      <c r="A15" s="1"/>
      <c r="B15" s="14" t="s">
        <v>224</v>
      </c>
      <c r="C15" s="1">
        <v>2862</v>
      </c>
    </row>
    <row r="16" spans="1:3" ht="25.5" x14ac:dyDescent="0.2">
      <c r="A16" s="2" t="s">
        <v>67</v>
      </c>
      <c r="B16" s="119" t="s">
        <v>93</v>
      </c>
      <c r="C16" s="1">
        <v>37992.28</v>
      </c>
    </row>
    <row r="17" spans="1:3" ht="25.5" x14ac:dyDescent="0.2">
      <c r="A17" s="1"/>
      <c r="B17" s="119" t="s">
        <v>94</v>
      </c>
      <c r="C17" s="1">
        <v>36669.78</v>
      </c>
    </row>
    <row r="18" spans="1:3" ht="25.5" x14ac:dyDescent="0.2">
      <c r="A18" s="1"/>
      <c r="B18" s="119" t="s">
        <v>225</v>
      </c>
      <c r="C18" s="1">
        <v>10858.49</v>
      </c>
    </row>
    <row r="19" spans="1:3" x14ac:dyDescent="0.2">
      <c r="A19" s="1"/>
      <c r="B19" s="1" t="s">
        <v>226</v>
      </c>
      <c r="C19" s="1">
        <v>2098.88</v>
      </c>
    </row>
    <row r="20" spans="1:3" x14ac:dyDescent="0.2">
      <c r="A20" s="1"/>
      <c r="B20" s="1" t="s">
        <v>227</v>
      </c>
      <c r="C20" s="1">
        <v>1888.3</v>
      </c>
    </row>
    <row r="21" spans="1:3" x14ac:dyDescent="0.2">
      <c r="A21" s="1"/>
      <c r="B21" s="1" t="s">
        <v>228</v>
      </c>
      <c r="C21" s="1">
        <v>1357.09</v>
      </c>
    </row>
    <row r="22" spans="1:3" x14ac:dyDescent="0.2">
      <c r="A22" s="1"/>
      <c r="B22" s="1" t="s">
        <v>229</v>
      </c>
      <c r="C22" s="1">
        <v>3585.08</v>
      </c>
    </row>
    <row r="23" spans="1:3" x14ac:dyDescent="0.2">
      <c r="A23" s="1"/>
      <c r="B23" s="1" t="s">
        <v>230</v>
      </c>
      <c r="C23" s="1">
        <v>2583.6</v>
      </c>
    </row>
    <row r="24" spans="1:3" x14ac:dyDescent="0.2">
      <c r="A24" s="1"/>
      <c r="B24" s="1" t="s">
        <v>231</v>
      </c>
      <c r="C24" s="1">
        <v>2524.7399999999998</v>
      </c>
    </row>
    <row r="25" spans="1:3" x14ac:dyDescent="0.2">
      <c r="A25" s="1"/>
      <c r="B25" s="1"/>
      <c r="C25" s="1"/>
    </row>
    <row r="26" spans="1:3" x14ac:dyDescent="0.2">
      <c r="A26" s="1"/>
      <c r="B26" s="1"/>
      <c r="C26" s="1"/>
    </row>
    <row r="27" spans="1:3" x14ac:dyDescent="0.2">
      <c r="A27" s="1"/>
      <c r="B27" s="1"/>
      <c r="C27" s="1"/>
    </row>
    <row r="34" spans="1:3" x14ac:dyDescent="0.2">
      <c r="A34" s="5" t="s">
        <v>67</v>
      </c>
      <c r="B34" s="64"/>
      <c r="C34" s="64"/>
    </row>
    <row r="36" spans="1:3" x14ac:dyDescent="0.2">
      <c r="B36" s="64"/>
      <c r="C36" s="64"/>
    </row>
  </sheetData>
  <mergeCells count="3">
    <mergeCell ref="B3:C3"/>
    <mergeCell ref="B4:C4"/>
    <mergeCell ref="B5:C5"/>
  </mergeCells>
  <pageMargins left="0.31496062992125984" right="0.31496062992125984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спеціальний фонд</vt:lpstr>
      <vt:lpstr>загальний фонд </vt:lpstr>
      <vt:lpstr>КП Овруч </vt:lpstr>
      <vt:lpstr>КП Водоканал</vt:lpstr>
      <vt:lpstr>КП Гарне місто</vt:lpstr>
      <vt:lpstr>КП Відродження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FinOtdelNach</cp:lastModifiedBy>
  <cp:lastPrinted>2019-05-08T07:20:55Z</cp:lastPrinted>
  <dcterms:created xsi:type="dcterms:W3CDTF">2017-03-14T16:38:03Z</dcterms:created>
  <dcterms:modified xsi:type="dcterms:W3CDTF">2019-05-08T07:21:46Z</dcterms:modified>
</cp:coreProperties>
</file>