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88.91\почта 2019\Вхідна пошта 2019\вересень\"/>
    </mc:Choice>
  </mc:AlternateContent>
  <bookViews>
    <workbookView xWindow="0" yWindow="0" windowWidth="23625" windowHeight="8880"/>
  </bookViews>
  <sheets>
    <sheet name="спеціальний фонд" sheetId="5" r:id="rId1"/>
    <sheet name="загальний фонд " sheetId="3" r:id="rId2"/>
    <sheet name="КП Овруч " sheetId="9" r:id="rId3"/>
    <sheet name="КП Водоканал" sheetId="10" r:id="rId4"/>
    <sheet name="КП Гарне місто" sheetId="8" r:id="rId5"/>
    <sheet name="КП Відродження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C40" i="3"/>
  <c r="C95" i="3"/>
  <c r="C84" i="3" l="1"/>
  <c r="C20" i="9"/>
  <c r="C8" i="9"/>
  <c r="C156" i="3" l="1"/>
  <c r="C41" i="5"/>
  <c r="C43" i="5"/>
  <c r="C40" i="5" l="1"/>
  <c r="C14" i="5"/>
  <c r="C113" i="3" l="1"/>
  <c r="C101" i="3" l="1"/>
  <c r="C16" i="3" l="1"/>
  <c r="C11" i="3"/>
  <c r="C7" i="3" l="1"/>
  <c r="C8" i="8"/>
  <c r="C25" i="3" l="1"/>
  <c r="C24" i="3" s="1"/>
  <c r="C99" i="3" l="1"/>
  <c r="C154" i="3"/>
  <c r="C153" i="3" s="1"/>
  <c r="C110" i="3" s="1"/>
  <c r="C162" i="3" l="1"/>
  <c r="C11" i="8" l="1"/>
  <c r="C16" i="8" s="1"/>
  <c r="C66" i="3" l="1"/>
  <c r="C64" i="3"/>
  <c r="C60" i="3" l="1"/>
  <c r="C30" i="5"/>
  <c r="C29" i="5" l="1"/>
  <c r="C27" i="5" s="1"/>
  <c r="C48" i="5"/>
  <c r="C111" i="3"/>
  <c r="C161" i="3" s="1"/>
  <c r="C109" i="3" l="1"/>
  <c r="C107" i="3" s="1"/>
  <c r="C13" i="5"/>
  <c r="C11" i="5" l="1"/>
  <c r="C38" i="5" l="1"/>
  <c r="C47" i="5" s="1"/>
  <c r="C23" i="3" l="1"/>
  <c r="C22" i="3" l="1"/>
  <c r="C20" i="3" s="1"/>
  <c r="C103" i="3" l="1"/>
  <c r="C63" i="3" l="1"/>
  <c r="C62" i="3" l="1"/>
  <c r="C83" i="3" l="1"/>
  <c r="C61" i="3"/>
  <c r="C58" i="3" l="1"/>
  <c r="C160" i="3" s="1"/>
</calcChain>
</file>

<file path=xl/sharedStrings.xml><?xml version="1.0" encoding="utf-8"?>
<sst xmlns="http://schemas.openxmlformats.org/spreadsheetml/2006/main" count="346" uniqueCount="259">
  <si>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</si>
  <si>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</si>
  <si>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</si>
  <si>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</si>
  <si>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</si>
  <si>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</si>
  <si>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</si>
  <si>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</si>
  <si>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</si>
  <si>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</si>
  <si>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</si>
  <si>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Обслуговування вуличного освітлення</t>
  </si>
  <si>
    <t>Вартість електроенергії</t>
  </si>
  <si>
    <t>КП "Водоканал"</t>
  </si>
  <si>
    <t>КП "Гарне місто"</t>
  </si>
  <si>
    <t>Прибирання вулиць,тротуарів,проїздів,парків,скверів</t>
  </si>
  <si>
    <t>Водопровід 1216013</t>
  </si>
  <si>
    <t>Інша діяльність 1216090</t>
  </si>
  <si>
    <t>Утримання та розвиток автомобільних доріг  1217461</t>
  </si>
  <si>
    <t>предмети, матеріали, обладнання та інвентар</t>
  </si>
  <si>
    <t>Оплата послуг (крім комунальних)</t>
  </si>
  <si>
    <t>Відділ ЖКГБ</t>
  </si>
  <si>
    <t>Субсидії та поточні трансферти підприємствам (установам, організаціям)</t>
  </si>
  <si>
    <t>Зелене господарство</t>
  </si>
  <si>
    <t xml:space="preserve">                                                 </t>
  </si>
  <si>
    <t>по відділу загальний фонд</t>
  </si>
  <si>
    <t>Головний бухгалтер                                                                                                    Л.В.Гавриловська</t>
  </si>
  <si>
    <t>спец.фонд (02)</t>
  </si>
  <si>
    <t>Благоустрій 1216030 (02)</t>
  </si>
  <si>
    <t>Благоустрій 1216030 (03)</t>
  </si>
  <si>
    <t xml:space="preserve">КП "Відродження" </t>
  </si>
  <si>
    <t>Додаток до листа</t>
  </si>
  <si>
    <t>Благоустрій</t>
  </si>
  <si>
    <t>КПКВК   1216030</t>
  </si>
  <si>
    <t>В тому числі:</t>
  </si>
  <si>
    <t>КЕКВ     2610</t>
  </si>
  <si>
    <t>Директор</t>
  </si>
  <si>
    <t>П.А.Грищенко</t>
  </si>
  <si>
    <t>Гол.бухгалтер</t>
  </si>
  <si>
    <t>Л.Г.Шиманська</t>
  </si>
  <si>
    <t>М.П.</t>
  </si>
  <si>
    <t>ТКВБМС</t>
  </si>
  <si>
    <t>Назва робіт(послуг)</t>
  </si>
  <si>
    <t>Сума, грн.</t>
  </si>
  <si>
    <t>КФК 1216013 КЕКВ2610</t>
  </si>
  <si>
    <t>Водопровідно-каналізаційне господарство</t>
  </si>
  <si>
    <t>КФК 1216030 КЕКВ2610</t>
  </si>
  <si>
    <t>Додаток до листа № ___ від _______________</t>
  </si>
  <si>
    <t>Організація благоустрою населених пунктів 1216030</t>
  </si>
  <si>
    <t>Директор КП "Овруч"</t>
  </si>
  <si>
    <t>Головний бухгалтер</t>
  </si>
  <si>
    <t xml:space="preserve">                                                           Хоменко Н.П.</t>
  </si>
  <si>
    <t>по Комунальним підприємствам</t>
  </si>
  <si>
    <t>Водопровід  1216013 (03)</t>
  </si>
  <si>
    <t>Благоустрій 1217310 (07)</t>
  </si>
  <si>
    <t>Разом</t>
  </si>
  <si>
    <t xml:space="preserve">                                                                                                                            міського бюджету за 2019 рік</t>
  </si>
  <si>
    <t>КП "Відродження"</t>
  </si>
  <si>
    <t>Забезпечення діяльності місцевої пожежної охорони  1218130</t>
  </si>
  <si>
    <t>Поточний ремонт водопровідних мереж</t>
  </si>
  <si>
    <t>Прибирання вулиць, тротуарів, проїздів, парків, скверів</t>
  </si>
  <si>
    <t>Інша діяльність 1216017(07)</t>
  </si>
  <si>
    <t>Капітальний ремонт житлового фонду (приміщень)</t>
  </si>
  <si>
    <t>Благоустрій 1216030 (07)</t>
  </si>
  <si>
    <t>Обрізання, зрізання аварійних дерев, дикорослих кущів, скошування трави, бур"янів</t>
  </si>
  <si>
    <t>КФК 1217310 КЕКВ3210</t>
  </si>
  <si>
    <t xml:space="preserve">Капітальний ремонт іншіх об`єктів </t>
  </si>
  <si>
    <t>за послуги по зберіганню щебню (ПРАТ Товкачівський ГЗК)</t>
  </si>
  <si>
    <t>Реконструкція та реставрація інших обєктів</t>
  </si>
  <si>
    <t>по відділу спеціальний фонд</t>
  </si>
  <si>
    <t>від</t>
  </si>
  <si>
    <t>Вивіз смітття</t>
  </si>
  <si>
    <t>Утримання та розвиток автомобільних доріг та дорожньої інфраструктури 1217461</t>
  </si>
  <si>
    <t xml:space="preserve">Поточний ремонт дорожнього покриття </t>
  </si>
  <si>
    <t>Поточний ремонт дорожнього покриття</t>
  </si>
  <si>
    <t xml:space="preserve">Поточний ремонт водопровідних та каналізаційних оглядових колодязів </t>
  </si>
  <si>
    <t>Обслуговування колодязів та бюветів вул. Г.Виговського,33а</t>
  </si>
  <si>
    <t>Поточний ремонт водогінної  мережі с. В.Хайча  Овруцької міської ради</t>
  </si>
  <si>
    <t>Поточний ремонт водогінної  мережі с. Хлупляни Овруцької міської ради</t>
  </si>
  <si>
    <t>Поточний ремонт водогінної  мережі с. Заськи Овруцької міської ради</t>
  </si>
  <si>
    <t>Поточний ремонт водогінної  мережі с. Стугівщина Овруцької міської ради</t>
  </si>
  <si>
    <t>Поточний ремонт водогінної  мережі с. Черепин Овруцької міської ради</t>
  </si>
  <si>
    <t>за отрим.запчастини до автомобіля</t>
  </si>
  <si>
    <t>Поточний ремонт водогінної  мережі с. В.Кобилин  Овруцької міської ради</t>
  </si>
  <si>
    <t>Поточний ремонт водогінної  мережі с. Збраньки  Овруцької міської ради</t>
  </si>
  <si>
    <t>Директор                                                                                            Т.П.Казмерчук</t>
  </si>
  <si>
    <t>Прибирання вулиць, парків двірниками</t>
  </si>
  <si>
    <t>Підмітання вулиць механічною щіткою</t>
  </si>
  <si>
    <t xml:space="preserve">                                                           Дуб А.І.</t>
  </si>
  <si>
    <t>Всього оплачено за липень 2019р.</t>
  </si>
  <si>
    <t>Обслуговування колодязя та бюветів</t>
  </si>
  <si>
    <t>Поточний ремонт зливової каналізаційної мережі</t>
  </si>
  <si>
    <t xml:space="preserve">                                                      </t>
  </si>
  <si>
    <t xml:space="preserve">Всього оплачено видатків за серпень   2019р. </t>
  </si>
  <si>
    <t>Звіт про проведені видатки за      серпень   2019року по   Відділу житлово - комунального  господарства, благоустрою  Овруцької міської ради</t>
  </si>
  <si>
    <t xml:space="preserve">Всього оплачено видатків за серпень  2019р. </t>
  </si>
  <si>
    <t>Начальник відділу                                                                                                  О.П.Редчиць</t>
  </si>
  <si>
    <t>Видатки на відрядження</t>
  </si>
  <si>
    <t>за отрим. картридж (ПП Титарчук В.М.)</t>
  </si>
  <si>
    <t>за отрим. канц. товари (ПП Степанчук М.А.)</t>
  </si>
  <si>
    <t>за отрим. газ пропан (ПП "ОвручГазАвто")</t>
  </si>
  <si>
    <t>за отрим. послуги по заправці картриджа</t>
  </si>
  <si>
    <t>за отрим. послуги по страхуваню автомобіля "Соболь" ( ПАТ НАСК "Оранта")</t>
  </si>
  <si>
    <t>за отрим.послуги бульдозера ДТ-75 для загортання сміттєзвалищ в селах Покалів, Полохачів, Коптівщина(виконавець ПМК-157)</t>
  </si>
  <si>
    <t>за послуги послуги зблагоустр. на території Великочернігівського С.О. (виконавець  КП "Овруч")</t>
  </si>
  <si>
    <t>за послуги послуги по кронуванню аварійних дерев у Зарічанському С.О.(виконавець  КП "Овруч")</t>
  </si>
  <si>
    <t>за послуги послуги по кронуванню аварійних дерев у с.Невгоди-8шт., Колосівка -2шт., Острів-3шт., Красносілка-9шт., В.Хайча-4шт (виконавець  КП "Овруч")</t>
  </si>
  <si>
    <t>за послуги послуги по кронуванню аварійних дерев у с.В.Фосня (виконавець  КП "Овруч")</t>
  </si>
  <si>
    <t>за отрим. Бензин А-95 -160л.(ПП ОвручГазАвто)</t>
  </si>
  <si>
    <t>за отрим.посл.з благоустрою копання траншей, планування площадок в с.Поліське(КП "Відродженн")</t>
  </si>
  <si>
    <t>за отрим.посл.з благоустрою планування обочін доріг в с.Нагоряни(КП "Відродженн")</t>
  </si>
  <si>
    <t>за отрим.послуги бульдозера ДТ-75 для загортання сміттєзвалищ в селах  Піщаниця , Поліське(виконавець ПМК-157)</t>
  </si>
  <si>
    <t>за отрим.послуги бульдозера ДТ-75 для загортання сміттєзвалищ в м.Овруч по вул. Набережна, Металістів, Г.Майдану (виконавець ПМК-157)</t>
  </si>
  <si>
    <t>за отрим.послуги з благоустрою  території біля ДНЗ №5 по вул.Г.Майдану. Асфальтування пішохідної доріжки  (виконавець ФОП Яценко Г.М.)</t>
  </si>
  <si>
    <t>Інші поточні видатки</t>
  </si>
  <si>
    <t xml:space="preserve">податок за розміщення відходів у спеціально відведених місцях за 2 квар.2019р. </t>
  </si>
  <si>
    <t>за послуги екскаватора в с.Стугівщина  розчистка водопровідних  каналів  та водойм (виконавець ДП "Овруцьке лісове господарство")</t>
  </si>
  <si>
    <t>за послуги екскаватора в с.Гаєвичі  розчистка водопровідних  каналів  та водойм (виконавець ДП "Овруцьке лісове господарство")</t>
  </si>
  <si>
    <t>за послуги екскаватора в с.В.Мошки  розчистка водопровідних  каналів  та водойм (виконавець ДП "Овруцьке лісове господарство")</t>
  </si>
  <si>
    <t>за послуги екскаватора в с.Колосівка, Яцковичі  розчистка водопровідних  каналів  та водойм (виконавець ДП "Овруцьке лісове господарство")</t>
  </si>
  <si>
    <t>за послуги екскаватора в с.В.Чернігівка  розчистка водопровідних  каналів  та водойм (виконавець ДП "Овруцьке лісове господарство")</t>
  </si>
  <si>
    <t>за послуги трала (виконавець ДП "Овруцьке лісове господарство")</t>
  </si>
  <si>
    <t xml:space="preserve">за отрим.відсів (2000т) </t>
  </si>
  <si>
    <t>поточний ремонт вулично-шляхової мережі вул.Лісова в с.Мочульня (філія "Овруцька ДЕД")</t>
  </si>
  <si>
    <t>поточний ремонт  вулБіла в с.Веселівка (ФОП Кушнерчук Н.І.)</t>
  </si>
  <si>
    <t>поточний ремонт  вул.Миколаївська в с.Веселівка (ФОП Кушнерчук Н.І.)</t>
  </si>
  <si>
    <t>поточний ремонт  вул.Центральна в с.Черепин (ФОП Кушнерчук Н.І.)</t>
  </si>
  <si>
    <t>поточний ремонт  пров.Садовий в с.Потаповичі(ФОП Кушнерчук Н.І.)</t>
  </si>
  <si>
    <t>поточний ремонт  вул.Садова в с.Потаповичі (ФОП Кушнерчук Н.І.)</t>
  </si>
  <si>
    <t>поточний ремонт  вул.Хутір в с.Потаповичі (ФОП Кушнерчук Н.І.)</t>
  </si>
  <si>
    <t>поточний ремонт  вул.Центральна в с.В.Чернігівка (ТОВ "Техно-Буд-Центр")</t>
  </si>
  <si>
    <t>поточний ремонт  вул.Житомирська в с.В.Чернігівка (ТОВ "Техно-Буд-Центр")</t>
  </si>
  <si>
    <t>поточний ремонт  вул.Центральна в с.Камінь (ТОВ "Техно-Буд-Центр")</t>
  </si>
  <si>
    <t>поточний ремонт  вул.Шкільна в с.Бондари (ТОВ "Техно-Буд-Центр")</t>
  </si>
  <si>
    <t>поточний ремонт  вул.Романа Шухевича в м.Овруч (ТОВ "Техно-Буд-Центр")</t>
  </si>
  <si>
    <t>поточний ремонт  вул.Князя Олега в м.Овруч (ТОВ "Техно-Буд-Центр")</t>
  </si>
  <si>
    <t>поточний ремонт частини вул.Прикордонна  в м.Овруч (ФОП Яценко Г.М.)</t>
  </si>
  <si>
    <t>поточний ремонт  вул.Перемоги в с.Підруддя (ФОП Кушнерчук Н.І.)</t>
  </si>
  <si>
    <t>поточний ремонт  вул.Дружби в с.Підруддя (ФОП Кушнерчук Н.І.)</t>
  </si>
  <si>
    <t>поточний ремонт  вул.Житомирська в с.Невгоди (ТОВ "Техно-Буд-Центр")</t>
  </si>
  <si>
    <t>поточний ремонт  вул.Миру в с.Острів (ТОВ "Техно-Буд-Центр")</t>
  </si>
  <si>
    <t>поточний ремонт  вул.Залізнична в с.Острів (ТОВ "Техно-Буд-Центр")</t>
  </si>
  <si>
    <t>поточний ремонт  вул.Лугова в с.Кирдани (ТОВ "Техно-Буд-Центр")</t>
  </si>
  <si>
    <t>поточний ремонт  вул.Джерельна в с.Кирдани (ТОВ "Техно-Буд-Центр")</t>
  </si>
  <si>
    <t>поточний ремонт  вул.Танкістів в м.Овруч (ТОВ "Техно-Буд-Центр")</t>
  </si>
  <si>
    <t>поточний ремонт  вул.Будівельників в с.Невгоди (ТОВ "Техно-Буд-Центр")</t>
  </si>
  <si>
    <t>поточний ремонт  вул.Садова в с.Невгоди (ТОВ "Техно-Буд-Центр")</t>
  </si>
  <si>
    <t>поточний ремонт  вул.Енергетиків в м.Овруч (ТОВ "Техно-Буд-Центр")</t>
  </si>
  <si>
    <t>поточний ремонт вулично-шляхової мережі вул.Корольова в с.Кирдани (філія "Овруцька ДЕД")</t>
  </si>
  <si>
    <t>поточний ремонт вулично-шляхової мережі вул.Нова в с.Кирдани (філія "Овруцька ДЕД")</t>
  </si>
  <si>
    <t>поточний ремонт вулично-шляхової мережі вул.Рулівська в с.Кирдани (філія "Овруцька ДЕД")</t>
  </si>
  <si>
    <t>поточний ремонт вулично-шляхової мережі вул.Вишнева в с.Кирдани (філія "Овруцька ДЕД")</t>
  </si>
  <si>
    <t>поточний ремонт вулично-шляхової мережі вул.Б.Остроського  в с.Кирдани (філія "Овруцька ДЕД")</t>
  </si>
  <si>
    <t>поточний ремонт  вул.Пушкіна в с.Невгоди (ФОП Кушнерчук Н.І.)</t>
  </si>
  <si>
    <t>поточний ремонт  вул.1-Травня в с.Невгоди (ФОП Кушнерчук Н.І.)</t>
  </si>
  <si>
    <t>поточний ремонт  вул.Поперечна в с.Невгоди (ФОП Кушнерчук Н.І.)</t>
  </si>
  <si>
    <t>поточний ремонт  вул.Будівельників в с.Невгоди (ФОП Кушнерчук Н.І.)</t>
  </si>
  <si>
    <t>поточний ремонт  вул.Лісова в с.Невгоди (ФОП Кушнерчук Н.І.)</t>
  </si>
  <si>
    <t>поточний ремонт  вул.Хуторська в с.Черепин (ФОП Кушнерчук Н.І.)</t>
  </si>
  <si>
    <t>поточний ремонт вулично-шляхової мережі вул.С.Пешка в с.Кирдани (філія "Овруцька ДЕД")</t>
  </si>
  <si>
    <t xml:space="preserve">Всього оплачено видатків за серпень 2019р. </t>
  </si>
  <si>
    <t>Всього видатків по відділу за серпень 2019року</t>
  </si>
  <si>
    <t xml:space="preserve">Всього оплачено видатків засерпень  2019р. </t>
  </si>
  <si>
    <t>Звіт про проведені видатки за серпень 2019 року  по   Відділу житлово - комунального  господарства, благоустрою  Овруцької міської ради</t>
  </si>
  <si>
    <t>Залишок на рахунку станом на 01.09.2019року</t>
  </si>
  <si>
    <t>За виконані роботи по здійсненю тех. нагляду по  обєкту "Капітальний ремонт даху (замінна покрівельного покриття ) будинку 50 по вул. Героїв Майдану в м.Овруч Житомирської області " (ФОП "Яковенко Д.М.")</t>
  </si>
  <si>
    <t>За виконані роботи по обєкту "Капітальний ремонт даху (замінна покрівельного покриття ) будинку 80 по вул. Т.Шевченка в м.Овруч Житомирської області " (КП"Гарне місто")</t>
  </si>
  <si>
    <t>За виконані роботи по здійсненю авторського нагляду по обєкту "Капітальний ремонт даху (замінна покрівельного покриття ) будинку 80 по вул. Т.Шевченкав м.Овруч Житомирської області " (ТОВ"Житомирбудпроектекспертиза")</t>
  </si>
  <si>
    <t>За виконані роботи по здійсненю тех. нагляду по  обєкту "Капітальний ремонт даху (замінна покрівельного покриття ) будинку 80 по вул. Т.Шевченка в м.Овруч Житомирської області " (ФОП "Яковенко Д.М.")</t>
  </si>
  <si>
    <t>За виконані роботи по здійсненю авторського нагляду по обєкту "Капітальний ремонт даху (замінна покрівельного покриття ) будинку 50 по вул. Г.Майдану в м.Овруч Житомирської області " (ТОВ"Житомирбудпроектекспертиза")</t>
  </si>
  <si>
    <t>За виконані роботи по здійсненю авторського нагляду по обєкту "Капітальний ремонт даху (замінна покрівельного покриття ) будинку 48 по вул. Г.Майдану в м.Овруч Житомирської області " (ТОВ"Житомирбудпроектекспертиза")</t>
  </si>
  <si>
    <t>За виконані роботи по здійсненю тех. нагляду по  обєкту "Капітальний ремонт даху (замінна покрівельного покриття ) будинку 48по вул. Героїв Майдану в м.Овруч Житомирської області " (ФОП "Яковенко Д.М.")</t>
  </si>
  <si>
    <t>За виконані роботи по здійсненню авторського нагляду  "Капітальний ремонт вуличного освітлення в с.Колосівка Овруцького р-ну Житомирської обл" (виконавець ПП "Енергомодуль")</t>
  </si>
  <si>
    <t>За виконані роботи по здійсненню технічного нагляду  "Капітальний ремонт вуличного освітлення в с.Колосівка Овруцького р-ну Житомирської обл" (виконавець ФОП Яковенко Д.М)</t>
  </si>
  <si>
    <t>За виконані роботи по здійсненню технічного нагляду  "Капітальний ремонт вуличного освітлення в с.Бондарівка Овруцького р-ну Житомирської обл" (виконавець ФОП Яковенко Д.М)</t>
  </si>
  <si>
    <t>За виконані роботи по здійсненню авторського нагляду  "Капітальний ремонт вуличного освітлення в с.Бондарівка Овруцького р-ну Житомирської обл" (виконавець ПП "Енергомодуль")</t>
  </si>
  <si>
    <t xml:space="preserve">За виконані робот по обєкту ""Капітальний ремонт вуличного освітлення в с.Бондарівка Овруцького р-ну Житомирської обл" " (виконавець КП "Овруч") </t>
  </si>
  <si>
    <t xml:space="preserve">За виконані робот по обєкту ""Капітальний ремонт вуличного освітлення в с.Колосівка Овруцького р-ну Житомирської обл" " (виконавець ТОВ "Райагропроменерго") </t>
  </si>
  <si>
    <t>за викон.роботи по обєкту "Будівництво каналізац. Мереж по вул.Святої Покрови в м.Овруч Овруцького району  Житомирської області" (ДП ПМК -157)</t>
  </si>
  <si>
    <t xml:space="preserve">Капітальне будівництво (придбання ) інших об`єктів </t>
  </si>
  <si>
    <t>За виконані роботи по здійсненню технічного нагляду по обєкту «Реконструкція вуличного освітлення по вул. Хуторянська, Шваб, Садова, Поліська, Заводська, Південна, Колгоспна, Чигиринська, Швабівська, Ясельна та пров. Колгоспний, Рибний, Ясельний в с. Заріччя, Овруцького району, Житомирської област» (ФОП"Невмержицький М.І")</t>
  </si>
  <si>
    <t>За виконані роботи по здійсненню технічного нагляду по обєкту «Реконструкція вуличного освітлення по вул. Хуторянська, Шваб, Садова, Поліська, Заводська, Південна, Колгоспна, Чигиринська, Швабівська, Ясельна та пров. Колгоспний, Рибний, Ясельний в с. Заріччя, Овруцького району, Житомирської област» (ФОП"Невмержицький М.І") субвенція</t>
  </si>
  <si>
    <t>За виконані роботи по  обєкту «Реконструкція вуличного освітлення по вул. Хуторянська, Шваб, Садова, Поліська, Заводська, Південна, Колгоспна, Чигиринська, Швабівська, Ясельна та пров. Колгоспний, Рибний, Ясельний в с. Заріччя, Овруцького району, Житомирської област» (КП"ОвручІ") субвенція</t>
  </si>
  <si>
    <t>Всього видатків по  спеціальному  фонду  за серпень 2019року</t>
  </si>
  <si>
    <t>Звіт про проведені видатки за серпень  2019р.</t>
  </si>
  <si>
    <t>Всього оплачено видатків у 08.2019р.</t>
  </si>
  <si>
    <t>Переезення матеріалів, інвентарю та фарбування урн для сміття</t>
  </si>
  <si>
    <t>Поховання громадян</t>
  </si>
  <si>
    <t xml:space="preserve">Переезення, планування щевеневої продукції на території полігону </t>
  </si>
  <si>
    <t>Поточний ремонт водогінної  мережі с. Хлупляни  Овруцької міської ради</t>
  </si>
  <si>
    <t>Поточний ремонт водогінної  мережі с. Барвінкове  Овруцької міської ради</t>
  </si>
  <si>
    <t>Поточний ремонт водогінної  мережі с. Норинськ Овруцької міської ради</t>
  </si>
  <si>
    <t>Поточний ремонт водогінної  мережі с. Полохачів  Овруцької міської ради</t>
  </si>
  <si>
    <t>Поточний ремонт водогінної  мережі с. Черепин  Овруцької міської ради</t>
  </si>
  <si>
    <t>Поточний ремонт водогінної  мережі с. Збраньки Овруцької міської ради</t>
  </si>
  <si>
    <t>Поточний ремонт водогінної  мережі с. Павловичі Овруцької міської ради</t>
  </si>
  <si>
    <t>Поточний ремонт водогінної  мережі с. Заськи  Овруцької міської ради</t>
  </si>
  <si>
    <t>Поточний ремонт водогінної  мережі с. Клинець Овруцької міської ради</t>
  </si>
  <si>
    <t>Поточний ремонт водогінної  мережі с. Стугівщина  Овруцької міської ради</t>
  </si>
  <si>
    <t>Послуги з вивезення рідких нечистот С.Дубовий Гай</t>
  </si>
  <si>
    <t>Поточний ремонт каналізаційної  мережі с. Д.Гай  Овруцької міської ради</t>
  </si>
  <si>
    <t>Заробітна плата за  липень   2019р.</t>
  </si>
  <si>
    <t>Нарахування на заробітну  плату за  липень  2019р.</t>
  </si>
  <si>
    <t xml:space="preserve">Всього оплачено видатків у 08.2019р. </t>
  </si>
  <si>
    <t>Звіт про проведені видатки за   серпень    2019р. по                                       Комунальне підприємство  КП "Відродження"  Овруцької міської ради</t>
  </si>
  <si>
    <t>поточний ремонт вулично-шляхової мережі вул.Б.Хмельницького в с.Кирдани (філія "Овруцька ДЕД")</t>
  </si>
  <si>
    <t>Звіт про проведені видатки за період з 01.08.2019 по 31.08.19 року по КП "Водоканал" Овруцької міської ради</t>
  </si>
  <si>
    <t>вул. Миротворців</t>
  </si>
  <si>
    <t>вул. І. Богуна,73</t>
  </si>
  <si>
    <t>вул. Прикордонників,4</t>
  </si>
  <si>
    <t>вул. Макарія Овруцького</t>
  </si>
  <si>
    <t>вул. Садова в с. Кирдани</t>
  </si>
  <si>
    <t>вул. Г. Майдану,23</t>
  </si>
  <si>
    <t>Поточний ремонт водопровідних мереж із заміною насосного обладнання бювета</t>
  </si>
  <si>
    <t>вул. Г.Виговського</t>
  </si>
  <si>
    <t>Поточний ремонт водопровідної мережі із заміною засувок</t>
  </si>
  <si>
    <t>вул. Святої Покрови та Г. Майдану,7</t>
  </si>
  <si>
    <t>вул. Гетьмана Виговського,33а</t>
  </si>
  <si>
    <t>Поточний ремонт каналізаційно-насосних станцій з гідродинамічним очищенням</t>
  </si>
  <si>
    <t>вул. Беларуська, С.Бандери, Дашкевича</t>
  </si>
  <si>
    <t>Поточний ремонт внутрішнього електропостачання станцій 2-го підйому</t>
  </si>
  <si>
    <t>ВНС №1, вул.Шевченка,1 (підключення щита АВР-160 А)</t>
  </si>
  <si>
    <t>вул. Січових Стрільців, Б.Хмельницького та біля приміщення спортивної школи</t>
  </si>
  <si>
    <t>Т.Шевченка, Бульби-Боровця, М.Ващука, Тараса Шевченка</t>
  </si>
  <si>
    <t xml:space="preserve">вул. Івана Багряного </t>
  </si>
  <si>
    <t>Поточний ремонт оглядових колодязів зливової каналізаційної мережі</t>
  </si>
  <si>
    <t>вул. Степана Бандери,23</t>
  </si>
  <si>
    <t>вул. Героїв Крут, Ш. Алейхема та Б. Хмельницького,30а</t>
  </si>
  <si>
    <t>вул.Т.Шевченка, Б.Хмельницького, Степана Бандери, Героїв Майдану, площа Привокзальна</t>
  </si>
  <si>
    <t>Всього за травень 2019</t>
  </si>
  <si>
    <t>Поточний ремонт водопровідних мереж  вул.Миротворців</t>
  </si>
  <si>
    <t>Поточний ремонт водопровідних мереж вул. І.Богуна,73</t>
  </si>
  <si>
    <t>Поточний ремонт водопровідних мереж вул. Прикордонників,4</t>
  </si>
  <si>
    <t>Поточний ремонт водопровідних мереж вул.Макарія Овруцького</t>
  </si>
  <si>
    <t>Поточний ремонт водопровідних мереж вул.Садова в с.Кирдани</t>
  </si>
  <si>
    <t>Поточний ремонт водопровідних мереж вул.Г.Майдану,23</t>
  </si>
  <si>
    <t>Поточний ремонт водопровідних мереж із заміною насосного обладнання бювета вул.Г.Виговського</t>
  </si>
  <si>
    <t>Поточний ремонт водопровідної мережі із заміною засувок вул.Святої Покрови та Г.Майдану,7</t>
  </si>
  <si>
    <t>Поточний ремонт  каналізаційно-насосних станцій з гідродинамічним очищенням вул.Беларуська, С.Бандери, Дашкевича</t>
  </si>
  <si>
    <t>Поточний ремонт внутрішнього електропостачання станцій 2-го підйому ВНС №1 по вул.Шевченка,1 (підключення щита АВР-160А)</t>
  </si>
  <si>
    <t>Поточний ремонт водопровідних та каналізаційних оглядових колодязів вул. Січових Стрільців, Б.Хмельницького та біля приміщення спортивної школи</t>
  </si>
  <si>
    <t>Поточний ремонт водопровідних та каналізаційних оглядових колодязів вул. Т.Шевченка, Бульби- Боровця, М.Ващука</t>
  </si>
  <si>
    <t>Поточний ремонт водопровідних та каналізаційних оглядових колодязів вул. Івана Багряного</t>
  </si>
  <si>
    <t>Поточний ремонт оглядових колодязів зливової каналізаційної мережі вул.С.Бандери 23</t>
  </si>
  <si>
    <t>Поточний ремонт зливової каналізаційної мережі вул.Героїв Крут, Ш.Алейхема та Б.Хмельницького, 30а</t>
  </si>
  <si>
    <t>Поточний ремонт зливової каналізаційної мережі вул.Т.Шевченка, Б.Хмельницького, С.Бандери, Г.Майдану, площа Привокзальна</t>
  </si>
  <si>
    <t>Поточний ремонт водогінної  мережі с. Д.Гай  Овруцької міської ради</t>
  </si>
  <si>
    <t>Поточний ремонт каналізаційної мережі с.Д.Гай Овруцької міської ради</t>
  </si>
  <si>
    <t>Заробітна плата за липень 2019р.</t>
  </si>
  <si>
    <t>Нарахування на заробітну  плату за липень 2019р.</t>
  </si>
  <si>
    <t>Поточний ремонт водогінної  мережі с. Барвінкове Овруцької міської ради</t>
  </si>
  <si>
    <t>Поточний ремонт водогінної  мережі с. Норинськ  Овруцької міської ради</t>
  </si>
  <si>
    <t>Поточний ремонт водогінної  мережі с. Полохачів Овруцької міської ради</t>
  </si>
  <si>
    <t>Поточний ремонт насосного агрегату з заміною технологічного обладнання станції знезалізнення в с.Черепин</t>
  </si>
  <si>
    <r>
      <t>Звіт про проведені видатки за __</t>
    </r>
    <r>
      <rPr>
        <u/>
        <sz val="12"/>
        <color theme="1"/>
        <rFont val="Calibri"/>
        <family val="2"/>
        <charset val="204"/>
        <scheme val="minor"/>
      </rPr>
      <t>серпень</t>
    </r>
    <r>
      <rPr>
        <sz val="12"/>
        <color theme="1"/>
        <rFont val="Calibri"/>
        <family val="2"/>
        <charset val="204"/>
        <scheme val="minor"/>
      </rPr>
      <t>__2019р.</t>
    </r>
  </si>
  <si>
    <t>Всього оплачено видатків за серпень 2019 року (консолідовано)</t>
  </si>
  <si>
    <t>Всього оплачено видатків за серпень 2019р.</t>
  </si>
  <si>
    <t>Начальник відділу                                                                                                      О.П.Редчиць</t>
  </si>
  <si>
    <t>Головний бухгалтер                                                                                             Л.В.Гавриловська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</si>
</sst>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5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0" fillId="0" borderId="14" xfId="0" applyBorder="1"/>
    <xf numFmtId="2" fontId="14" fillId="0" borderId="1" xfId="0" applyNumberFormat="1" applyFont="1" applyBorder="1"/>
    <xf numFmtId="2" fontId="14" fillId="0" borderId="3" xfId="0" applyNumberFormat="1" applyFont="1" applyBorder="1"/>
    <xf numFmtId="0" fontId="14" fillId="0" borderId="3" xfId="0" applyFont="1" applyBorder="1"/>
    <xf numFmtId="0" fontId="14" fillId="0" borderId="2" xfId="0" applyFont="1" applyBorder="1"/>
    <xf numFmtId="2" fontId="15" fillId="0" borderId="3" xfId="0" applyNumberFormat="1" applyFont="1" applyBorder="1"/>
    <xf numFmtId="2" fontId="15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/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4" xfId="0" applyFont="1" applyBorder="1"/>
    <xf numFmtId="0" fontId="15" fillId="0" borderId="7" xfId="0" applyFont="1" applyBorder="1"/>
    <xf numFmtId="0" fontId="15" fillId="0" borderId="2" xfId="0" applyFont="1" applyBorder="1" applyAlignment="1">
      <alignment wrapText="1"/>
    </xf>
    <xf numFmtId="0" fontId="14" fillId="0" borderId="5" xfId="0" applyFont="1" applyBorder="1"/>
    <xf numFmtId="0" fontId="14" fillId="0" borderId="3" xfId="0" applyFont="1" applyBorder="1" applyAlignment="1">
      <alignment wrapText="1"/>
    </xf>
    <xf numFmtId="0" fontId="14" fillId="0" borderId="8" xfId="0" applyFont="1" applyBorder="1"/>
    <xf numFmtId="2" fontId="14" fillId="0" borderId="3" xfId="0" applyNumberFormat="1" applyFont="1" applyFill="1" applyBorder="1"/>
    <xf numFmtId="0" fontId="7" fillId="0" borderId="6" xfId="0" applyFont="1" applyBorder="1"/>
    <xf numFmtId="2" fontId="14" fillId="0" borderId="1" xfId="0" applyNumberFormat="1" applyFont="1" applyFill="1" applyBorder="1"/>
    <xf numFmtId="0" fontId="15" fillId="0" borderId="1" xfId="0" applyFont="1" applyFill="1" applyBorder="1"/>
    <xf numFmtId="2" fontId="15" fillId="0" borderId="3" xfId="0" applyNumberFormat="1" applyFont="1" applyFill="1" applyBorder="1"/>
    <xf numFmtId="0" fontId="0" fillId="0" borderId="0" xfId="0" applyFill="1"/>
    <xf numFmtId="0" fontId="4" fillId="0" borderId="0" xfId="0" applyFont="1" applyAlignment="1">
      <alignment horizontal="center" wrapText="1"/>
    </xf>
    <xf numFmtId="0" fontId="11" fillId="0" borderId="9" xfId="2" applyFont="1" applyBorder="1" applyAlignment="1">
      <alignment horizontal="left"/>
    </xf>
    <xf numFmtId="0" fontId="15" fillId="0" borderId="0" xfId="0" applyFont="1" applyAlignment="1">
      <alignment horizontal="center"/>
    </xf>
    <xf numFmtId="0" fontId="0" fillId="0" borderId="1" xfId="0" applyFont="1" applyBorder="1"/>
    <xf numFmtId="2" fontId="3" fillId="0" borderId="3" xfId="0" applyNumberFormat="1" applyFont="1" applyBorder="1"/>
    <xf numFmtId="0" fontId="0" fillId="0" borderId="0" xfId="0"/>
    <xf numFmtId="0" fontId="14" fillId="0" borderId="2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2" fontId="0" fillId="0" borderId="6" xfId="0" applyNumberFormat="1" applyFont="1" applyFill="1" applyBorder="1"/>
    <xf numFmtId="2" fontId="0" fillId="0" borderId="1" xfId="0" applyNumberFormat="1" applyFill="1" applyBorder="1"/>
    <xf numFmtId="2" fontId="3" fillId="0" borderId="1" xfId="0" applyNumberFormat="1" applyFont="1" applyBorder="1"/>
    <xf numFmtId="0" fontId="9" fillId="0" borderId="16" xfId="1" applyFont="1" applyFill="1" applyBorder="1" applyAlignment="1">
      <alignment horizontal="left"/>
    </xf>
    <xf numFmtId="0" fontId="9" fillId="0" borderId="17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9" fillId="0" borderId="19" xfId="1" applyFont="1" applyFill="1" applyBorder="1" applyAlignment="1">
      <alignment horizontal="left"/>
    </xf>
    <xf numFmtId="0" fontId="9" fillId="0" borderId="13" xfId="1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/>
    </xf>
    <xf numFmtId="0" fontId="13" fillId="0" borderId="6" xfId="0" applyFont="1" applyBorder="1"/>
    <xf numFmtId="0" fontId="8" fillId="0" borderId="14" xfId="2" applyFont="1" applyBorder="1" applyAlignment="1">
      <alignment horizontal="left"/>
    </xf>
    <xf numFmtId="0" fontId="13" fillId="0" borderId="11" xfId="0" applyFont="1" applyBorder="1"/>
    <xf numFmtId="0" fontId="0" fillId="0" borderId="11" xfId="0" applyBorder="1"/>
    <xf numFmtId="0" fontId="0" fillId="0" borderId="0" xfId="0" applyBorder="1"/>
    <xf numFmtId="0" fontId="15" fillId="0" borderId="23" xfId="0" applyFont="1" applyBorder="1"/>
    <xf numFmtId="0" fontId="0" fillId="0" borderId="1" xfId="0" applyBorder="1" applyAlignment="1">
      <alignment wrapText="1"/>
    </xf>
    <xf numFmtId="0" fontId="6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16" xfId="0" applyFont="1" applyBorder="1"/>
    <xf numFmtId="0" fontId="3" fillId="0" borderId="17" xfId="0" quotePrefix="1" applyFont="1" applyBorder="1" applyAlignment="1">
      <alignment horizontal="left"/>
    </xf>
    <xf numFmtId="0" fontId="3" fillId="0" borderId="18" xfId="0" applyFont="1" applyBorder="1"/>
    <xf numFmtId="0" fontId="3" fillId="0" borderId="22" xfId="0" applyFont="1" applyBorder="1"/>
    <xf numFmtId="0" fontId="0" fillId="0" borderId="22" xfId="0" quotePrefix="1" applyFont="1" applyBorder="1" applyAlignment="1">
      <alignment horizontal="left"/>
    </xf>
    <xf numFmtId="2" fontId="3" fillId="0" borderId="22" xfId="0" applyNumberFormat="1" applyFont="1" applyBorder="1"/>
    <xf numFmtId="0" fontId="3" fillId="0" borderId="3" xfId="0" applyFont="1" applyBorder="1" applyAlignment="1">
      <alignment wrapText="1"/>
    </xf>
    <xf numFmtId="0" fontId="3" fillId="0" borderId="8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7" xfId="0" applyFont="1" applyBorder="1"/>
    <xf numFmtId="2" fontId="0" fillId="0" borderId="1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8" fillId="0" borderId="26" xfId="2" applyFont="1" applyBorder="1" applyAlignment="1">
      <alignment horizontal="left"/>
    </xf>
    <xf numFmtId="0" fontId="8" fillId="0" borderId="17" xfId="1" applyFont="1" applyFill="1" applyBorder="1" applyAlignment="1">
      <alignment horizontal="left"/>
    </xf>
    <xf numFmtId="0" fontId="7" fillId="0" borderId="18" xfId="0" applyFont="1" applyBorder="1"/>
    <xf numFmtId="0" fontId="7" fillId="0" borderId="27" xfId="0" applyFont="1" applyBorder="1"/>
    <xf numFmtId="0" fontId="12" fillId="0" borderId="28" xfId="0" applyFont="1" applyBorder="1"/>
    <xf numFmtId="0" fontId="0" fillId="0" borderId="0" xfId="0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14" fillId="2" borderId="1" xfId="0" applyNumberFormat="1" applyFont="1" applyFill="1" applyBorder="1"/>
    <xf numFmtId="0" fontId="14" fillId="2" borderId="1" xfId="0" applyFont="1" applyFill="1" applyBorder="1"/>
    <xf numFmtId="2" fontId="14" fillId="2" borderId="2" xfId="0" applyNumberFormat="1" applyFont="1" applyFill="1" applyBorder="1"/>
    <xf numFmtId="2" fontId="15" fillId="2" borderId="1" xfId="0" applyNumberFormat="1" applyFont="1" applyFill="1" applyBorder="1"/>
    <xf numFmtId="2" fontId="15" fillId="2" borderId="3" xfId="0" applyNumberFormat="1" applyFont="1" applyFill="1" applyBorder="1"/>
    <xf numFmtId="2" fontId="14" fillId="2" borderId="3" xfId="0" applyNumberFormat="1" applyFont="1" applyFill="1" applyBorder="1"/>
    <xf numFmtId="0" fontId="14" fillId="2" borderId="3" xfId="0" applyFont="1" applyFill="1" applyBorder="1"/>
    <xf numFmtId="0" fontId="15" fillId="2" borderId="3" xfId="0" applyFont="1" applyFill="1" applyBorder="1"/>
    <xf numFmtId="0" fontId="15" fillId="2" borderId="1" xfId="0" applyFont="1" applyFill="1" applyBorder="1"/>
    <xf numFmtId="2" fontId="15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0" fillId="0" borderId="24" xfId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4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0" xfId="0" applyNumberFormat="1" applyFont="1" applyFill="1" applyBorder="1"/>
    <xf numFmtId="2" fontId="15" fillId="0" borderId="3" xfId="0" applyNumberFormat="1" applyFont="1" applyBorder="1" applyAlignment="1">
      <alignment wrapText="1"/>
    </xf>
    <xf numFmtId="2" fontId="0" fillId="0" borderId="0" xfId="0" applyNumberFormat="1" applyFill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Fill="1" applyBorder="1"/>
    <xf numFmtId="2" fontId="15" fillId="0" borderId="6" xfId="0" applyNumberFormat="1" applyFont="1" applyFill="1" applyBorder="1"/>
    <xf numFmtId="0" fontId="16" fillId="0" borderId="15" xfId="1" applyFont="1" applyFill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2" fillId="0" borderId="6" xfId="0" applyFont="1" applyBorder="1"/>
    <xf numFmtId="0" fontId="12" fillId="0" borderId="6" xfId="0" applyFont="1" applyBorder="1"/>
    <xf numFmtId="0" fontId="8" fillId="0" borderId="1" xfId="2" applyFont="1" applyBorder="1" applyAlignment="1">
      <alignment horizontal="left"/>
    </xf>
    <xf numFmtId="0" fontId="8" fillId="0" borderId="1" xfId="1" applyFont="1" applyFill="1" applyBorder="1" applyAlignment="1">
      <alignment horizontal="left" wrapText="1"/>
    </xf>
    <xf numFmtId="0" fontId="7" fillId="0" borderId="1" xfId="0" applyFont="1" applyBorder="1"/>
    <xf numFmtId="0" fontId="8" fillId="0" borderId="1" xfId="2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5" fillId="0" borderId="3" xfId="0" applyFont="1" applyBorder="1"/>
    <xf numFmtId="0" fontId="13" fillId="0" borderId="9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8" fillId="0" borderId="9" xfId="1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left" wrapText="1"/>
    </xf>
    <xf numFmtId="0" fontId="8" fillId="0" borderId="10" xfId="1" applyFont="1" applyFill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1" fillId="0" borderId="9" xfId="1" applyFont="1" applyFill="1" applyBorder="1" applyAlignment="1">
      <alignment horizontal="left" wrapText="1"/>
    </xf>
    <xf numFmtId="0" fontId="11" fillId="0" borderId="11" xfId="1" applyFont="1" applyFill="1" applyBorder="1" applyAlignment="1">
      <alignment horizontal="left" wrapText="1"/>
    </xf>
    <xf numFmtId="0" fontId="11" fillId="0" borderId="10" xfId="1" applyFont="1" applyFill="1" applyBorder="1" applyAlignment="1">
      <alignment horizontal="left" wrapText="1"/>
    </xf>
    <xf numFmtId="0" fontId="3" fillId="0" borderId="4" xfId="0" applyFont="1" applyBorder="1" applyAlignment="1">
      <alignment wrapText="1"/>
    </xf>
    <xf numFmtId="2" fontId="3" fillId="0" borderId="21" xfId="0" applyNumberFormat="1" applyFont="1" applyBorder="1"/>
    <xf numFmtId="2" fontId="3" fillId="0" borderId="6" xfId="0" applyNumberFormat="1" applyFont="1" applyFill="1" applyBorder="1"/>
    <xf numFmtId="2" fontId="15" fillId="0" borderId="1" xfId="0" applyNumberFormat="1" applyFont="1" applyFill="1" applyBorder="1"/>
    <xf numFmtId="0" fontId="1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6" xfId="0" applyFont="1" applyBorder="1"/>
    <xf numFmtId="0" fontId="15" fillId="0" borderId="3" xfId="0" applyFont="1" applyBorder="1" applyAlignment="1">
      <alignment wrapText="1"/>
    </xf>
    <xf numFmtId="0" fontId="18" fillId="0" borderId="1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0" xfId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F7" sqref="F7"/>
    </sheetView>
  </sheetViews>
  <sheetFormatPr defaultRowHeight="12.75" x14ac:dyDescent="0.2"/>
  <cols>
    <col min="1" max="1" width="29.140625" customWidth="1"/>
    <col min="2" max="2" width="94.140625" customWidth="1"/>
    <col min="3" max="3" width="15" customWidth="1"/>
    <col min="4" max="4" width="10.42578125" bestFit="1" customWidth="1"/>
  </cols>
  <sheetData>
    <row r="1" spans="1:9" x14ac:dyDescent="0.2">
      <c r="B1" s="8" t="s">
        <v>5</v>
      </c>
    </row>
    <row r="2" spans="1:9" x14ac:dyDescent="0.2">
      <c r="B2" s="144" t="s">
        <v>4</v>
      </c>
      <c r="C2" s="145"/>
    </row>
    <row r="3" spans="1:9" x14ac:dyDescent="0.2">
      <c r="B3" s="144" t="s">
        <v>56</v>
      </c>
      <c r="C3" s="145"/>
    </row>
    <row r="4" spans="1:9" ht="31.5" x14ac:dyDescent="0.25">
      <c r="B4" s="6" t="s">
        <v>163</v>
      </c>
      <c r="C4" s="8"/>
      <c r="D4" s="8"/>
      <c r="E4" s="8"/>
      <c r="F4" s="8"/>
      <c r="G4" s="8"/>
      <c r="H4" s="8"/>
      <c r="I4" s="8"/>
    </row>
    <row r="6" spans="1:9" ht="15.75" x14ac:dyDescent="0.25">
      <c r="A6" s="19" t="s">
        <v>0</v>
      </c>
      <c r="B6" s="22" t="s">
        <v>1</v>
      </c>
      <c r="C6" s="19" t="s">
        <v>2</v>
      </c>
    </row>
    <row r="7" spans="1:9" ht="15.75" x14ac:dyDescent="0.25">
      <c r="A7" s="22" t="s">
        <v>16</v>
      </c>
      <c r="B7" s="18" t="s">
        <v>160</v>
      </c>
      <c r="C7" s="36">
        <v>0</v>
      </c>
    </row>
    <row r="8" spans="1:9" ht="15.75" x14ac:dyDescent="0.25">
      <c r="A8" s="22" t="s">
        <v>27</v>
      </c>
      <c r="B8" s="33" t="s">
        <v>164</v>
      </c>
      <c r="C8" s="34">
        <v>1574.61</v>
      </c>
    </row>
    <row r="9" spans="1:9" ht="15.75" x14ac:dyDescent="0.25">
      <c r="A9" s="19" t="s">
        <v>53</v>
      </c>
      <c r="B9" s="18" t="s">
        <v>162</v>
      </c>
      <c r="C9" s="36">
        <v>0</v>
      </c>
    </row>
    <row r="10" spans="1:9" ht="15.75" x14ac:dyDescent="0.25">
      <c r="A10" s="19"/>
      <c r="B10" s="33" t="s">
        <v>164</v>
      </c>
      <c r="C10" s="34">
        <v>52.46</v>
      </c>
    </row>
    <row r="11" spans="1:9" s="45" customFormat="1" ht="15.75" x14ac:dyDescent="0.25">
      <c r="A11" s="19" t="s">
        <v>61</v>
      </c>
      <c r="B11" s="18" t="s">
        <v>95</v>
      </c>
      <c r="C11" s="34">
        <f>C14</f>
        <v>141390.51</v>
      </c>
    </row>
    <row r="12" spans="1:9" s="45" customFormat="1" ht="15.75" x14ac:dyDescent="0.25">
      <c r="A12" s="19"/>
      <c r="B12" s="22" t="s">
        <v>3</v>
      </c>
      <c r="C12" s="38"/>
    </row>
    <row r="13" spans="1:9" s="45" customFormat="1" ht="15.75" x14ac:dyDescent="0.25">
      <c r="A13" s="19"/>
      <c r="B13" s="28" t="s">
        <v>21</v>
      </c>
      <c r="C13" s="34">
        <f>C14</f>
        <v>141390.51</v>
      </c>
    </row>
    <row r="14" spans="1:9" s="45" customFormat="1" ht="15.75" x14ac:dyDescent="0.25">
      <c r="A14" s="19">
        <v>3131</v>
      </c>
      <c r="B14" s="22" t="s">
        <v>62</v>
      </c>
      <c r="C14" s="34">
        <f>SUM(C15:C21)</f>
        <v>141390.51</v>
      </c>
    </row>
    <row r="15" spans="1:9" s="45" customFormat="1" ht="31.5" x14ac:dyDescent="0.25">
      <c r="A15" s="19"/>
      <c r="B15" s="26" t="s">
        <v>166</v>
      </c>
      <c r="C15" s="38">
        <v>109180.51</v>
      </c>
    </row>
    <row r="16" spans="1:9" s="45" customFormat="1" ht="47.25" x14ac:dyDescent="0.25">
      <c r="A16" s="19"/>
      <c r="B16" s="26" t="s">
        <v>167</v>
      </c>
      <c r="C16" s="38">
        <v>1026</v>
      </c>
    </row>
    <row r="17" spans="1:3" s="45" customFormat="1" ht="47.25" x14ac:dyDescent="0.25">
      <c r="A17" s="19"/>
      <c r="B17" s="26" t="s">
        <v>168</v>
      </c>
      <c r="C17" s="38">
        <v>5023</v>
      </c>
    </row>
    <row r="18" spans="1:3" s="45" customFormat="1" ht="47.25" x14ac:dyDescent="0.25">
      <c r="A18" s="19"/>
      <c r="B18" s="26" t="s">
        <v>165</v>
      </c>
      <c r="C18" s="38">
        <v>12055</v>
      </c>
    </row>
    <row r="19" spans="1:3" s="45" customFormat="1" ht="47.25" x14ac:dyDescent="0.25">
      <c r="A19" s="19"/>
      <c r="B19" s="26" t="s">
        <v>169</v>
      </c>
      <c r="C19" s="38">
        <v>1026</v>
      </c>
    </row>
    <row r="20" spans="1:3" s="45" customFormat="1" ht="47.25" x14ac:dyDescent="0.25">
      <c r="A20" s="19"/>
      <c r="B20" s="26" t="s">
        <v>171</v>
      </c>
      <c r="C20" s="38">
        <v>12054</v>
      </c>
    </row>
    <row r="21" spans="1:3" s="45" customFormat="1" ht="47.25" x14ac:dyDescent="0.25">
      <c r="A21" s="19"/>
      <c r="B21" s="26" t="s">
        <v>170</v>
      </c>
      <c r="C21" s="38">
        <v>1026</v>
      </c>
    </row>
    <row r="22" spans="1:3" s="45" customFormat="1" ht="15.75" x14ac:dyDescent="0.25">
      <c r="A22" s="19"/>
      <c r="B22" s="33" t="s">
        <v>164</v>
      </c>
      <c r="C22" s="17">
        <v>0</v>
      </c>
    </row>
    <row r="23" spans="1:3" s="45" customFormat="1" ht="15.75" x14ac:dyDescent="0.25">
      <c r="A23" s="19" t="s">
        <v>28</v>
      </c>
      <c r="B23" s="18" t="s">
        <v>95</v>
      </c>
      <c r="C23" s="16">
        <v>0</v>
      </c>
    </row>
    <row r="24" spans="1:3" s="45" customFormat="1" ht="15.75" x14ac:dyDescent="0.25">
      <c r="A24" s="19"/>
      <c r="B24" s="33" t="s">
        <v>164</v>
      </c>
      <c r="C24" s="16">
        <v>2747.12</v>
      </c>
    </row>
    <row r="25" spans="1:3" s="45" customFormat="1" ht="15.75" x14ac:dyDescent="0.25">
      <c r="A25" s="19" t="s">
        <v>29</v>
      </c>
      <c r="B25" s="18" t="s">
        <v>160</v>
      </c>
      <c r="C25" s="16">
        <v>0</v>
      </c>
    </row>
    <row r="26" spans="1:3" s="45" customFormat="1" ht="15.75" x14ac:dyDescent="0.25">
      <c r="A26" s="19"/>
      <c r="B26" s="33" t="s">
        <v>164</v>
      </c>
      <c r="C26" s="17">
        <v>77289.789999999994</v>
      </c>
    </row>
    <row r="27" spans="1:3" s="45" customFormat="1" ht="15.75" x14ac:dyDescent="0.25">
      <c r="A27" s="19" t="s">
        <v>63</v>
      </c>
      <c r="B27" s="18" t="s">
        <v>160</v>
      </c>
      <c r="C27" s="17">
        <f>C29</f>
        <v>245321.90000000002</v>
      </c>
    </row>
    <row r="28" spans="1:3" s="45" customFormat="1" ht="15.75" x14ac:dyDescent="0.25">
      <c r="A28" s="19"/>
      <c r="B28" s="22" t="s">
        <v>3</v>
      </c>
      <c r="C28" s="17"/>
    </row>
    <row r="29" spans="1:3" s="45" customFormat="1" ht="15.75" x14ac:dyDescent="0.25">
      <c r="A29" s="19"/>
      <c r="B29" s="28" t="s">
        <v>21</v>
      </c>
      <c r="C29" s="17">
        <f>C30</f>
        <v>245321.90000000002</v>
      </c>
    </row>
    <row r="30" spans="1:3" s="45" customFormat="1" ht="15.75" x14ac:dyDescent="0.25">
      <c r="A30" s="22">
        <v>3132</v>
      </c>
      <c r="B30" s="27" t="s">
        <v>66</v>
      </c>
      <c r="C30" s="17">
        <f>SUM(C31:C36)</f>
        <v>245321.90000000002</v>
      </c>
    </row>
    <row r="31" spans="1:3" s="45" customFormat="1" ht="47.25" x14ac:dyDescent="0.25">
      <c r="A31" s="19"/>
      <c r="B31" s="47" t="s">
        <v>174</v>
      </c>
      <c r="C31" s="20">
        <v>5462</v>
      </c>
    </row>
    <row r="32" spans="1:3" s="45" customFormat="1" ht="47.25" x14ac:dyDescent="0.25">
      <c r="A32" s="19"/>
      <c r="B32" s="47" t="s">
        <v>175</v>
      </c>
      <c r="C32" s="20">
        <v>1260</v>
      </c>
    </row>
    <row r="33" spans="1:3" s="45" customFormat="1" ht="31.5" x14ac:dyDescent="0.25">
      <c r="A33" s="19"/>
      <c r="B33" s="26" t="s">
        <v>176</v>
      </c>
      <c r="C33" s="20">
        <v>158459.57</v>
      </c>
    </row>
    <row r="34" spans="1:3" s="45" customFormat="1" ht="47.25" x14ac:dyDescent="0.25">
      <c r="A34" s="19"/>
      <c r="B34" s="47" t="s">
        <v>173</v>
      </c>
      <c r="C34" s="20">
        <v>4977</v>
      </c>
    </row>
    <row r="35" spans="1:3" s="45" customFormat="1" ht="36.75" customHeight="1" x14ac:dyDescent="0.25">
      <c r="A35" s="19"/>
      <c r="B35" s="47" t="s">
        <v>172</v>
      </c>
      <c r="C35" s="20">
        <v>3531</v>
      </c>
    </row>
    <row r="36" spans="1:3" s="45" customFormat="1" ht="38.25" customHeight="1" x14ac:dyDescent="0.25">
      <c r="A36" s="19"/>
      <c r="B36" s="26" t="s">
        <v>177</v>
      </c>
      <c r="C36" s="20">
        <v>71632.33</v>
      </c>
    </row>
    <row r="37" spans="1:3" s="45" customFormat="1" ht="15.75" x14ac:dyDescent="0.25">
      <c r="A37" s="19"/>
      <c r="B37" s="33" t="s">
        <v>164</v>
      </c>
      <c r="C37" s="17">
        <v>0</v>
      </c>
    </row>
    <row r="38" spans="1:3" ht="15.75" x14ac:dyDescent="0.25">
      <c r="A38" s="19" t="s">
        <v>54</v>
      </c>
      <c r="B38" s="18" t="s">
        <v>162</v>
      </c>
      <c r="C38" s="34">
        <f>C40</f>
        <v>453593.54</v>
      </c>
    </row>
    <row r="39" spans="1:3" ht="15.75" x14ac:dyDescent="0.25">
      <c r="A39" s="19"/>
      <c r="B39" s="22" t="s">
        <v>3</v>
      </c>
      <c r="C39" s="20"/>
    </row>
    <row r="40" spans="1:3" ht="15.75" x14ac:dyDescent="0.25">
      <c r="A40" s="19"/>
      <c r="B40" s="28" t="s">
        <v>21</v>
      </c>
      <c r="C40" s="17">
        <f>C41+C43</f>
        <v>453593.54</v>
      </c>
    </row>
    <row r="41" spans="1:3" s="45" customFormat="1" ht="15.75" x14ac:dyDescent="0.25">
      <c r="A41" s="22">
        <v>3122</v>
      </c>
      <c r="B41" s="27" t="s">
        <v>179</v>
      </c>
      <c r="C41" s="16">
        <f>C42</f>
        <v>367833.05</v>
      </c>
    </row>
    <row r="42" spans="1:3" s="45" customFormat="1" ht="31.5" x14ac:dyDescent="0.25">
      <c r="A42" s="22"/>
      <c r="B42" s="26" t="s">
        <v>178</v>
      </c>
      <c r="C42" s="16">
        <v>367833.05</v>
      </c>
    </row>
    <row r="43" spans="1:3" s="45" customFormat="1" ht="15.75" x14ac:dyDescent="0.25">
      <c r="A43" s="22">
        <v>3142</v>
      </c>
      <c r="B43" s="27" t="s">
        <v>68</v>
      </c>
      <c r="C43" s="16">
        <f>SUM(C44:C46)</f>
        <v>85760.49</v>
      </c>
    </row>
    <row r="44" spans="1:3" s="45" customFormat="1" ht="63" x14ac:dyDescent="0.25">
      <c r="A44" s="22"/>
      <c r="B44" s="26" t="s">
        <v>180</v>
      </c>
      <c r="C44" s="21">
        <v>1914</v>
      </c>
    </row>
    <row r="45" spans="1:3" ht="63" x14ac:dyDescent="0.25">
      <c r="A45" s="24"/>
      <c r="B45" s="26" t="s">
        <v>181</v>
      </c>
      <c r="C45" s="21">
        <v>401</v>
      </c>
    </row>
    <row r="46" spans="1:3" s="45" customFormat="1" ht="63" x14ac:dyDescent="0.25">
      <c r="A46" s="25"/>
      <c r="B46" s="26" t="s">
        <v>182</v>
      </c>
      <c r="C46" s="21">
        <v>83445.490000000005</v>
      </c>
    </row>
    <row r="47" spans="1:3" ht="15.75" x14ac:dyDescent="0.25">
      <c r="A47" s="24"/>
      <c r="B47" s="22" t="s">
        <v>183</v>
      </c>
      <c r="C47" s="16">
        <f>C7+C9+C11+C23+C25+C27+C38</f>
        <v>840305.95</v>
      </c>
    </row>
    <row r="48" spans="1:3" s="45" customFormat="1" ht="15.75" x14ac:dyDescent="0.25">
      <c r="A48" s="24"/>
      <c r="B48" s="22" t="s">
        <v>69</v>
      </c>
      <c r="C48" s="16">
        <f>C14+C30+C41+C43</f>
        <v>840305.95</v>
      </c>
    </row>
    <row r="49" spans="1:3" s="45" customFormat="1" ht="15.75" x14ac:dyDescent="0.25">
      <c r="A49" s="24"/>
      <c r="B49" s="22" t="s">
        <v>52</v>
      </c>
      <c r="C49" s="16">
        <v>0</v>
      </c>
    </row>
    <row r="50" spans="1:3" s="45" customFormat="1" ht="15.75" x14ac:dyDescent="0.25">
      <c r="A50" s="24"/>
      <c r="B50" s="22"/>
      <c r="C50" s="16"/>
    </row>
    <row r="51" spans="1:3" ht="15.75" x14ac:dyDescent="0.25">
      <c r="A51" s="24"/>
      <c r="B51" s="24"/>
      <c r="C51" s="24"/>
    </row>
    <row r="52" spans="1:3" x14ac:dyDescent="0.2">
      <c r="B52" s="10"/>
    </row>
    <row r="53" spans="1:3" x14ac:dyDescent="0.2">
      <c r="B53" s="10"/>
    </row>
    <row r="56" spans="1:3" ht="15.75" x14ac:dyDescent="0.25">
      <c r="B56" s="42" t="s">
        <v>257</v>
      </c>
    </row>
    <row r="57" spans="1:3" ht="15.75" x14ac:dyDescent="0.25">
      <c r="B57" s="42" t="s">
        <v>258</v>
      </c>
    </row>
  </sheetData>
  <mergeCells count="2">
    <mergeCell ref="B2:C2"/>
    <mergeCell ref="B3:C3"/>
  </mergeCells>
  <pageMargins left="0.7" right="0.7" top="0.75" bottom="0.75" header="0.3" footer="0.3"/>
  <pageSetup paperSize="9" scale="7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workbookViewId="0">
      <selection activeCell="E7" sqref="E7"/>
    </sheetView>
  </sheetViews>
  <sheetFormatPr defaultRowHeight="12.75" x14ac:dyDescent="0.2"/>
  <cols>
    <col min="1" max="1" width="29.28515625" customWidth="1"/>
    <col min="2" max="2" width="104" customWidth="1"/>
    <col min="3" max="3" width="17.85546875" customWidth="1"/>
    <col min="4" max="4" width="10.42578125" bestFit="1" customWidth="1"/>
  </cols>
  <sheetData>
    <row r="1" spans="1:9" x14ac:dyDescent="0.2">
      <c r="B1" s="7" t="s">
        <v>5</v>
      </c>
    </row>
    <row r="2" spans="1:9" x14ac:dyDescent="0.2">
      <c r="B2" s="144" t="s">
        <v>4</v>
      </c>
      <c r="C2" s="145"/>
    </row>
    <row r="3" spans="1:9" x14ac:dyDescent="0.2">
      <c r="B3" s="144" t="s">
        <v>56</v>
      </c>
      <c r="C3" s="145"/>
    </row>
    <row r="4" spans="1:9" ht="31.5" x14ac:dyDescent="0.25">
      <c r="B4" s="6" t="s">
        <v>94</v>
      </c>
      <c r="C4" s="7"/>
      <c r="D4" s="7"/>
      <c r="E4" s="7"/>
      <c r="F4" s="7"/>
      <c r="G4" s="7"/>
      <c r="H4" s="7"/>
      <c r="I4" s="7"/>
    </row>
    <row r="6" spans="1:9" ht="15.75" x14ac:dyDescent="0.25">
      <c r="A6" s="19" t="s">
        <v>0</v>
      </c>
      <c r="B6" s="19" t="s">
        <v>1</v>
      </c>
      <c r="C6" s="19" t="s">
        <v>2</v>
      </c>
    </row>
    <row r="7" spans="1:9" ht="15.75" x14ac:dyDescent="0.25">
      <c r="A7" s="22" t="s">
        <v>6</v>
      </c>
      <c r="B7" s="22" t="s">
        <v>95</v>
      </c>
      <c r="C7" s="86">
        <f>C9+C10+C11+C16+C19</f>
        <v>94107.63</v>
      </c>
      <c r="D7" s="39"/>
    </row>
    <row r="8" spans="1:9" ht="15.75" x14ac:dyDescent="0.25">
      <c r="A8" s="22"/>
      <c r="B8" s="22" t="s">
        <v>3</v>
      </c>
      <c r="C8" s="87"/>
    </row>
    <row r="9" spans="1:9" ht="15.75" x14ac:dyDescent="0.25">
      <c r="A9" s="23">
        <v>2111</v>
      </c>
      <c r="B9" s="24" t="s">
        <v>7</v>
      </c>
      <c r="C9" s="86">
        <v>70910.47</v>
      </c>
    </row>
    <row r="10" spans="1:9" ht="15.75" x14ac:dyDescent="0.25">
      <c r="A10" s="22">
        <v>2120</v>
      </c>
      <c r="B10" s="24" t="s">
        <v>8</v>
      </c>
      <c r="C10" s="86">
        <v>15600.3</v>
      </c>
    </row>
    <row r="11" spans="1:9" s="45" customFormat="1" ht="15.75" x14ac:dyDescent="0.25">
      <c r="A11" s="19">
        <v>2210</v>
      </c>
      <c r="B11" s="22" t="s">
        <v>19</v>
      </c>
      <c r="C11" s="88">
        <f>SUM(C12:C15)</f>
        <v>6301.96</v>
      </c>
    </row>
    <row r="12" spans="1:9" s="45" customFormat="1" ht="15.75" x14ac:dyDescent="0.25">
      <c r="A12" s="19"/>
      <c r="B12" s="24" t="s">
        <v>82</v>
      </c>
      <c r="C12" s="89">
        <v>207.96</v>
      </c>
    </row>
    <row r="13" spans="1:9" s="45" customFormat="1" ht="15.75" x14ac:dyDescent="0.25">
      <c r="A13" s="19"/>
      <c r="B13" s="121" t="s">
        <v>98</v>
      </c>
      <c r="C13" s="90">
        <v>720</v>
      </c>
    </row>
    <row r="14" spans="1:9" s="45" customFormat="1" ht="15.75" x14ac:dyDescent="0.25">
      <c r="A14" s="19"/>
      <c r="B14" s="121" t="s">
        <v>100</v>
      </c>
      <c r="C14" s="90">
        <v>4380</v>
      </c>
    </row>
    <row r="15" spans="1:9" s="45" customFormat="1" ht="15.75" x14ac:dyDescent="0.25">
      <c r="A15" s="19"/>
      <c r="B15" s="121" t="s">
        <v>99</v>
      </c>
      <c r="C15" s="90">
        <v>994</v>
      </c>
    </row>
    <row r="16" spans="1:9" s="45" customFormat="1" ht="15.75" x14ac:dyDescent="0.25">
      <c r="A16" s="19">
        <v>2240</v>
      </c>
      <c r="B16" s="22" t="s">
        <v>20</v>
      </c>
      <c r="C16" s="91">
        <f>SUM(C17:C18)</f>
        <v>694.9</v>
      </c>
    </row>
    <row r="17" spans="1:3" s="45" customFormat="1" ht="15.75" x14ac:dyDescent="0.25">
      <c r="A17" s="19"/>
      <c r="B17" s="121" t="s">
        <v>101</v>
      </c>
      <c r="C17" s="90">
        <v>78</v>
      </c>
    </row>
    <row r="18" spans="1:3" s="45" customFormat="1" ht="15.75" x14ac:dyDescent="0.25">
      <c r="A18" s="19"/>
      <c r="B18" s="121" t="s">
        <v>102</v>
      </c>
      <c r="C18" s="90">
        <v>616.9</v>
      </c>
    </row>
    <row r="19" spans="1:3" s="45" customFormat="1" ht="15.75" x14ac:dyDescent="0.25">
      <c r="A19" s="19">
        <v>2250</v>
      </c>
      <c r="B19" s="18" t="s">
        <v>97</v>
      </c>
      <c r="C19" s="91">
        <v>600</v>
      </c>
    </row>
    <row r="20" spans="1:3" ht="15.75" x14ac:dyDescent="0.25">
      <c r="A20" s="22" t="s">
        <v>16</v>
      </c>
      <c r="B20" s="18" t="s">
        <v>160</v>
      </c>
      <c r="C20" s="91">
        <f>C22+C23</f>
        <v>606489.77</v>
      </c>
    </row>
    <row r="21" spans="1:3" ht="15.75" x14ac:dyDescent="0.25">
      <c r="A21" s="22"/>
      <c r="B21" s="22" t="s">
        <v>3</v>
      </c>
      <c r="C21" s="90"/>
    </row>
    <row r="22" spans="1:3" ht="15.75" x14ac:dyDescent="0.25">
      <c r="A22" s="19"/>
      <c r="B22" s="28" t="s">
        <v>13</v>
      </c>
      <c r="C22" s="86">
        <f>C25</f>
        <v>366342.03</v>
      </c>
    </row>
    <row r="23" spans="1:3" ht="15.75" x14ac:dyDescent="0.25">
      <c r="A23" s="19"/>
      <c r="B23" s="22" t="s">
        <v>30</v>
      </c>
      <c r="C23" s="86">
        <f>C40</f>
        <v>240147.74</v>
      </c>
    </row>
    <row r="24" spans="1:3" ht="15.75" x14ac:dyDescent="0.25">
      <c r="A24" s="31">
        <v>2610</v>
      </c>
      <c r="B24" s="22" t="s">
        <v>22</v>
      </c>
      <c r="C24" s="91">
        <f>C25+C40</f>
        <v>606489.77</v>
      </c>
    </row>
    <row r="25" spans="1:3" ht="15.75" x14ac:dyDescent="0.25">
      <c r="A25" s="19"/>
      <c r="B25" s="22" t="s">
        <v>13</v>
      </c>
      <c r="C25" s="92">
        <f>SUM(C26:C39)</f>
        <v>366342.03</v>
      </c>
    </row>
    <row r="26" spans="1:3" ht="15.75" x14ac:dyDescent="0.25">
      <c r="A26" s="19"/>
      <c r="B26" s="41" t="s">
        <v>230</v>
      </c>
      <c r="C26" s="93">
        <v>179103.34</v>
      </c>
    </row>
    <row r="27" spans="1:3" ht="15.75" x14ac:dyDescent="0.25">
      <c r="A27" s="19"/>
      <c r="B27" s="30" t="s">
        <v>231</v>
      </c>
      <c r="C27" s="93">
        <v>11810.11</v>
      </c>
    </row>
    <row r="28" spans="1:3" s="45" customFormat="1" ht="15.75" x14ac:dyDescent="0.25">
      <c r="A28" s="19"/>
      <c r="B28" s="30" t="s">
        <v>232</v>
      </c>
      <c r="C28" s="93">
        <v>10141.379999999999</v>
      </c>
    </row>
    <row r="29" spans="1:3" s="45" customFormat="1" ht="15.75" x14ac:dyDescent="0.25">
      <c r="A29" s="19"/>
      <c r="B29" s="30" t="s">
        <v>233</v>
      </c>
      <c r="C29" s="90">
        <v>4417.93</v>
      </c>
    </row>
    <row r="30" spans="1:3" s="45" customFormat="1" ht="15.75" x14ac:dyDescent="0.25">
      <c r="A30" s="19"/>
      <c r="B30" s="30" t="s">
        <v>234</v>
      </c>
      <c r="C30" s="90">
        <v>5000.8900000000003</v>
      </c>
    </row>
    <row r="31" spans="1:3" s="45" customFormat="1" ht="15.75" x14ac:dyDescent="0.25">
      <c r="A31" s="19"/>
      <c r="B31" s="30" t="s">
        <v>235</v>
      </c>
      <c r="C31" s="90">
        <v>25157.119999999999</v>
      </c>
    </row>
    <row r="32" spans="1:3" s="45" customFormat="1" ht="15.75" x14ac:dyDescent="0.25">
      <c r="A32" s="19"/>
      <c r="B32" s="30" t="s">
        <v>76</v>
      </c>
      <c r="C32" s="93">
        <v>644.53</v>
      </c>
    </row>
    <row r="33" spans="1:3" s="45" customFormat="1" ht="38.25" customHeight="1" x14ac:dyDescent="0.25">
      <c r="A33" s="19"/>
      <c r="B33" s="30" t="s">
        <v>240</v>
      </c>
      <c r="C33" s="93">
        <v>18149.04</v>
      </c>
    </row>
    <row r="34" spans="1:3" s="45" customFormat="1" ht="38.25" customHeight="1" x14ac:dyDescent="0.25">
      <c r="A34" s="19"/>
      <c r="B34" s="30" t="s">
        <v>241</v>
      </c>
      <c r="C34" s="93">
        <v>4564.7</v>
      </c>
    </row>
    <row r="35" spans="1:3" s="45" customFormat="1" ht="38.25" customHeight="1" x14ac:dyDescent="0.25">
      <c r="A35" s="19"/>
      <c r="B35" s="30" t="s">
        <v>242</v>
      </c>
      <c r="C35" s="93">
        <v>4446.3999999999996</v>
      </c>
    </row>
    <row r="36" spans="1:3" s="45" customFormat="1" ht="31.5" x14ac:dyDescent="0.25">
      <c r="A36" s="19"/>
      <c r="B36" s="30" t="s">
        <v>239</v>
      </c>
      <c r="C36" s="93">
        <v>49834.8</v>
      </c>
    </row>
    <row r="37" spans="1:3" s="45" customFormat="1" ht="15.75" x14ac:dyDescent="0.25">
      <c r="A37" s="19"/>
      <c r="B37" s="30" t="s">
        <v>236</v>
      </c>
      <c r="C37" s="93">
        <v>8065.31</v>
      </c>
    </row>
    <row r="38" spans="1:3" ht="15.75" x14ac:dyDescent="0.25">
      <c r="A38" s="19"/>
      <c r="B38" s="26" t="s">
        <v>237</v>
      </c>
      <c r="C38" s="93">
        <v>20255.68</v>
      </c>
    </row>
    <row r="39" spans="1:3" s="45" customFormat="1" ht="31.5" x14ac:dyDescent="0.25">
      <c r="A39" s="19"/>
      <c r="B39" s="26" t="s">
        <v>238</v>
      </c>
      <c r="C39" s="93">
        <v>24750.799999999999</v>
      </c>
    </row>
    <row r="40" spans="1:3" ht="15.75" x14ac:dyDescent="0.25">
      <c r="A40" s="19"/>
      <c r="B40" s="32" t="s">
        <v>30</v>
      </c>
      <c r="C40" s="86">
        <f>SUM(C41:C57)</f>
        <v>240147.74</v>
      </c>
    </row>
    <row r="41" spans="1:3" ht="15.75" x14ac:dyDescent="0.25">
      <c r="A41" s="19"/>
      <c r="B41" s="24" t="s">
        <v>197</v>
      </c>
      <c r="C41" s="20">
        <v>12656.71</v>
      </c>
    </row>
    <row r="42" spans="1:3" ht="15.75" x14ac:dyDescent="0.25">
      <c r="A42" s="19"/>
      <c r="B42" s="24" t="s">
        <v>246</v>
      </c>
      <c r="C42" s="20">
        <v>2448.2199999999998</v>
      </c>
    </row>
    <row r="43" spans="1:3" s="45" customFormat="1" ht="15.75" x14ac:dyDescent="0.25">
      <c r="A43" s="19"/>
      <c r="B43" s="26" t="s">
        <v>247</v>
      </c>
      <c r="C43" s="105">
        <v>16115.48</v>
      </c>
    </row>
    <row r="44" spans="1:3" s="45" customFormat="1" ht="15.75" x14ac:dyDescent="0.25">
      <c r="A44" s="19"/>
      <c r="B44" s="26" t="s">
        <v>83</v>
      </c>
      <c r="C44" s="20">
        <v>4827.8900000000003</v>
      </c>
    </row>
    <row r="45" spans="1:3" s="45" customFormat="1" ht="15.75" x14ac:dyDescent="0.25">
      <c r="A45" s="19"/>
      <c r="B45" s="37" t="s">
        <v>77</v>
      </c>
      <c r="C45" s="24">
        <v>10329.34</v>
      </c>
    </row>
    <row r="46" spans="1:3" s="45" customFormat="1" ht="15.75" x14ac:dyDescent="0.25">
      <c r="A46" s="19"/>
      <c r="B46" s="26" t="s">
        <v>78</v>
      </c>
      <c r="C46" s="24">
        <v>1986.51</v>
      </c>
    </row>
    <row r="47" spans="1:3" s="45" customFormat="1" ht="15.75" x14ac:dyDescent="0.25">
      <c r="A47" s="19"/>
      <c r="B47" s="26" t="s">
        <v>250</v>
      </c>
      <c r="C47" s="24">
        <v>266.44</v>
      </c>
    </row>
    <row r="48" spans="1:3" s="45" customFormat="1" ht="15.75" x14ac:dyDescent="0.25">
      <c r="A48" s="19"/>
      <c r="B48" s="26" t="s">
        <v>251</v>
      </c>
      <c r="C48" s="24">
        <v>479.22</v>
      </c>
    </row>
    <row r="49" spans="1:3" s="45" customFormat="1" ht="15.75" x14ac:dyDescent="0.25">
      <c r="A49" s="19"/>
      <c r="B49" s="24" t="s">
        <v>80</v>
      </c>
      <c r="C49" s="24">
        <v>10140.84</v>
      </c>
    </row>
    <row r="50" spans="1:3" s="45" customFormat="1" ht="15.75" x14ac:dyDescent="0.25">
      <c r="A50" s="19"/>
      <c r="B50" s="24" t="s">
        <v>84</v>
      </c>
      <c r="C50" s="24">
        <v>2484.37</v>
      </c>
    </row>
    <row r="51" spans="1:3" s="45" customFormat="1" ht="15.75" x14ac:dyDescent="0.25">
      <c r="A51" s="19"/>
      <c r="B51" s="24" t="s">
        <v>195</v>
      </c>
      <c r="C51" s="24">
        <v>4406.05</v>
      </c>
    </row>
    <row r="52" spans="1:3" s="45" customFormat="1" ht="15.75" x14ac:dyDescent="0.25">
      <c r="A52" s="19"/>
      <c r="B52" s="24" t="s">
        <v>252</v>
      </c>
      <c r="C52" s="24">
        <v>2217.7800000000002</v>
      </c>
    </row>
    <row r="53" spans="1:3" s="45" customFormat="1" ht="15.75" x14ac:dyDescent="0.25">
      <c r="A53" s="19"/>
      <c r="B53" s="26" t="s">
        <v>79</v>
      </c>
      <c r="C53" s="24">
        <v>2926.76</v>
      </c>
    </row>
    <row r="54" spans="1:3" s="45" customFormat="1" ht="15.75" x14ac:dyDescent="0.25">
      <c r="A54" s="19"/>
      <c r="B54" s="24" t="s">
        <v>81</v>
      </c>
      <c r="C54" s="24">
        <v>4576.3100000000004</v>
      </c>
    </row>
    <row r="55" spans="1:3" s="45" customFormat="1" ht="15.75" x14ac:dyDescent="0.25">
      <c r="A55" s="19"/>
      <c r="B55" s="24" t="s">
        <v>248</v>
      </c>
      <c r="C55" s="24">
        <v>45185.760000000002</v>
      </c>
    </row>
    <row r="56" spans="1:3" s="45" customFormat="1" ht="15.75" x14ac:dyDescent="0.25">
      <c r="A56" s="19"/>
      <c r="B56" s="24" t="s">
        <v>249</v>
      </c>
      <c r="C56" s="21">
        <v>9564.06</v>
      </c>
    </row>
    <row r="57" spans="1:3" s="45" customFormat="1" ht="31.5" x14ac:dyDescent="0.25">
      <c r="A57" s="19"/>
      <c r="B57" s="142" t="s">
        <v>253</v>
      </c>
      <c r="C57" s="21">
        <v>109536</v>
      </c>
    </row>
    <row r="58" spans="1:3" ht="15.75" x14ac:dyDescent="0.25">
      <c r="A58" s="19" t="s">
        <v>9</v>
      </c>
      <c r="B58" s="18" t="s">
        <v>95</v>
      </c>
      <c r="C58" s="86">
        <f>C60+C61+C62+C63</f>
        <v>1338701.3899999997</v>
      </c>
    </row>
    <row r="59" spans="1:3" ht="15.75" x14ac:dyDescent="0.25">
      <c r="A59" s="19"/>
      <c r="B59" s="22" t="s">
        <v>3</v>
      </c>
      <c r="C59" s="94"/>
    </row>
    <row r="60" spans="1:3" ht="15.75" x14ac:dyDescent="0.25">
      <c r="A60" s="19"/>
      <c r="B60" s="28" t="s">
        <v>21</v>
      </c>
      <c r="C60" s="86">
        <f>C64+C66+C101</f>
        <v>280468.70999999996</v>
      </c>
    </row>
    <row r="61" spans="1:3" ht="15.75" x14ac:dyDescent="0.25">
      <c r="A61" s="19"/>
      <c r="B61" s="28" t="s">
        <v>10</v>
      </c>
      <c r="C61" s="87">
        <f>C84</f>
        <v>906763.83999999985</v>
      </c>
    </row>
    <row r="62" spans="1:3" ht="15.75" x14ac:dyDescent="0.25">
      <c r="A62" s="19"/>
      <c r="B62" s="28" t="s">
        <v>13</v>
      </c>
      <c r="C62" s="87">
        <f>C95</f>
        <v>135414.69</v>
      </c>
    </row>
    <row r="63" spans="1:3" ht="15.75" x14ac:dyDescent="0.25">
      <c r="A63" s="19"/>
      <c r="B63" s="28" t="s">
        <v>14</v>
      </c>
      <c r="C63" s="86">
        <f>C99</f>
        <v>16054.15</v>
      </c>
    </row>
    <row r="64" spans="1:3" ht="15.75" x14ac:dyDescent="0.25">
      <c r="A64" s="19">
        <v>2210</v>
      </c>
      <c r="B64" s="22" t="s">
        <v>19</v>
      </c>
      <c r="C64" s="86">
        <f>SUM(C65:C65)</f>
        <v>4392</v>
      </c>
    </row>
    <row r="65" spans="1:3" ht="15.75" x14ac:dyDescent="0.25">
      <c r="A65" s="19"/>
      <c r="B65" s="26" t="s">
        <v>108</v>
      </c>
      <c r="C65" s="89">
        <v>4392</v>
      </c>
    </row>
    <row r="66" spans="1:3" ht="15.75" x14ac:dyDescent="0.25">
      <c r="A66" s="19">
        <v>2240</v>
      </c>
      <c r="B66" s="22" t="s">
        <v>20</v>
      </c>
      <c r="C66" s="86">
        <f>SUM(C67:C82)</f>
        <v>275606.45999999996</v>
      </c>
    </row>
    <row r="67" spans="1:3" s="45" customFormat="1" ht="15.75" x14ac:dyDescent="0.25">
      <c r="A67" s="19"/>
      <c r="B67" s="26" t="s">
        <v>104</v>
      </c>
      <c r="C67" s="89">
        <v>2949.92</v>
      </c>
    </row>
    <row r="68" spans="1:3" s="45" customFormat="1" ht="15.75" x14ac:dyDescent="0.25">
      <c r="A68" s="19"/>
      <c r="B68" s="26" t="s">
        <v>105</v>
      </c>
      <c r="C68" s="89">
        <v>2983.14</v>
      </c>
    </row>
    <row r="69" spans="1:3" s="45" customFormat="1" ht="31.5" x14ac:dyDescent="0.25">
      <c r="A69" s="19"/>
      <c r="B69" s="26" t="s">
        <v>106</v>
      </c>
      <c r="C69" s="89">
        <v>8187.49</v>
      </c>
    </row>
    <row r="70" spans="1:3" s="45" customFormat="1" ht="15.75" x14ac:dyDescent="0.25">
      <c r="A70" s="19"/>
      <c r="B70" s="26" t="s">
        <v>107</v>
      </c>
      <c r="C70" s="89">
        <v>2515.37</v>
      </c>
    </row>
    <row r="71" spans="1:3" s="45" customFormat="1" ht="31.5" x14ac:dyDescent="0.25">
      <c r="A71" s="19"/>
      <c r="B71" s="26" t="s">
        <v>103</v>
      </c>
      <c r="C71" s="89">
        <v>33579.74</v>
      </c>
    </row>
    <row r="72" spans="1:3" s="45" customFormat="1" ht="15.75" x14ac:dyDescent="0.25">
      <c r="A72" s="19"/>
      <c r="B72" s="26" t="s">
        <v>109</v>
      </c>
      <c r="C72" s="89">
        <v>2631.77</v>
      </c>
    </row>
    <row r="73" spans="1:3" s="45" customFormat="1" ht="15.75" x14ac:dyDescent="0.25">
      <c r="A73" s="19"/>
      <c r="B73" s="26" t="s">
        <v>110</v>
      </c>
      <c r="C73" s="89">
        <v>1496.45</v>
      </c>
    </row>
    <row r="74" spans="1:3" s="45" customFormat="1" ht="31.5" x14ac:dyDescent="0.25">
      <c r="A74" s="19"/>
      <c r="B74" s="26" t="s">
        <v>116</v>
      </c>
      <c r="C74" s="89">
        <v>24000</v>
      </c>
    </row>
    <row r="75" spans="1:3" s="45" customFormat="1" ht="31.5" x14ac:dyDescent="0.25">
      <c r="A75" s="19"/>
      <c r="B75" s="26" t="s">
        <v>117</v>
      </c>
      <c r="C75" s="89">
        <v>24000</v>
      </c>
    </row>
    <row r="76" spans="1:3" s="45" customFormat="1" ht="31.5" x14ac:dyDescent="0.25">
      <c r="A76" s="19"/>
      <c r="B76" s="26" t="s">
        <v>119</v>
      </c>
      <c r="C76" s="89">
        <v>46500</v>
      </c>
    </row>
    <row r="77" spans="1:3" s="45" customFormat="1" ht="31.5" x14ac:dyDescent="0.25">
      <c r="A77" s="19"/>
      <c r="B77" s="26" t="s">
        <v>120</v>
      </c>
      <c r="C77" s="89">
        <v>30000</v>
      </c>
    </row>
    <row r="78" spans="1:3" s="45" customFormat="1" ht="31.5" x14ac:dyDescent="0.25">
      <c r="A78" s="19"/>
      <c r="B78" s="26" t="s">
        <v>118</v>
      </c>
      <c r="C78" s="89">
        <v>34500</v>
      </c>
    </row>
    <row r="79" spans="1:3" s="45" customFormat="1" ht="15.75" x14ac:dyDescent="0.25">
      <c r="A79" s="19"/>
      <c r="B79" s="24" t="s">
        <v>121</v>
      </c>
      <c r="C79" s="89">
        <v>13622.4</v>
      </c>
    </row>
    <row r="80" spans="1:3" s="45" customFormat="1" ht="31.5" x14ac:dyDescent="0.25">
      <c r="A80" s="19"/>
      <c r="B80" s="26" t="s">
        <v>113</v>
      </c>
      <c r="C80" s="89">
        <v>23914</v>
      </c>
    </row>
    <row r="81" spans="1:3" s="45" customFormat="1" ht="31.5" x14ac:dyDescent="0.25">
      <c r="A81" s="19"/>
      <c r="B81" s="26" t="s">
        <v>112</v>
      </c>
      <c r="C81" s="89">
        <v>17501.689999999999</v>
      </c>
    </row>
    <row r="82" spans="1:3" s="45" customFormat="1" ht="31.5" x14ac:dyDescent="0.25">
      <c r="A82" s="19"/>
      <c r="B82" s="26" t="s">
        <v>111</v>
      </c>
      <c r="C82" s="89">
        <v>7224.49</v>
      </c>
    </row>
    <row r="83" spans="1:3" ht="15.75" x14ac:dyDescent="0.25">
      <c r="A83" s="19">
        <v>2610</v>
      </c>
      <c r="B83" s="22" t="s">
        <v>22</v>
      </c>
      <c r="C83" s="86">
        <f>C84+C95+C99</f>
        <v>1058232.6799999997</v>
      </c>
    </row>
    <row r="84" spans="1:3" ht="15.75" x14ac:dyDescent="0.25">
      <c r="A84" s="19"/>
      <c r="B84" s="19" t="s">
        <v>10</v>
      </c>
      <c r="C84" s="88">
        <f>SUM(C85:C94)</f>
        <v>906763.83999999985</v>
      </c>
    </row>
    <row r="85" spans="1:3" ht="15.75" x14ac:dyDescent="0.25">
      <c r="A85" s="19"/>
      <c r="B85" s="24" t="s">
        <v>11</v>
      </c>
      <c r="C85" s="137">
        <v>165335.70000000001</v>
      </c>
    </row>
    <row r="86" spans="1:3" ht="15.75" x14ac:dyDescent="0.25">
      <c r="A86" s="19"/>
      <c r="B86" s="24" t="s">
        <v>12</v>
      </c>
      <c r="C86" s="137">
        <v>44129.98</v>
      </c>
    </row>
    <row r="87" spans="1:3" ht="15.75" x14ac:dyDescent="0.25">
      <c r="A87" s="19"/>
      <c r="B87" s="24" t="s">
        <v>71</v>
      </c>
      <c r="C87" s="137">
        <v>289495.53999999998</v>
      </c>
    </row>
    <row r="88" spans="1:3" ht="15.75" x14ac:dyDescent="0.25">
      <c r="A88" s="19"/>
      <c r="B88" s="24" t="s">
        <v>64</v>
      </c>
      <c r="C88" s="137">
        <v>138162.18</v>
      </c>
    </row>
    <row r="89" spans="1:3" ht="15.75" x14ac:dyDescent="0.25">
      <c r="A89" s="19"/>
      <c r="B89" s="24" t="s">
        <v>23</v>
      </c>
      <c r="C89" s="137">
        <v>45501.36</v>
      </c>
    </row>
    <row r="90" spans="1:3" ht="15.75" x14ac:dyDescent="0.25">
      <c r="A90" s="19"/>
      <c r="B90" s="26" t="s">
        <v>86</v>
      </c>
      <c r="C90" s="137">
        <v>189537</v>
      </c>
    </row>
    <row r="91" spans="1:3" s="45" customFormat="1" ht="15.75" x14ac:dyDescent="0.25">
      <c r="A91" s="19"/>
      <c r="B91" s="24" t="s">
        <v>87</v>
      </c>
      <c r="C91" s="137">
        <v>12743.32</v>
      </c>
    </row>
    <row r="92" spans="1:3" s="45" customFormat="1" ht="15.75" x14ac:dyDescent="0.25">
      <c r="A92" s="19"/>
      <c r="B92" s="24" t="s">
        <v>186</v>
      </c>
      <c r="C92" s="109">
        <v>13918.99</v>
      </c>
    </row>
    <row r="93" spans="1:3" s="45" customFormat="1" ht="15.75" x14ac:dyDescent="0.25">
      <c r="A93" s="19"/>
      <c r="B93" s="26" t="s">
        <v>187</v>
      </c>
      <c r="C93" s="109">
        <v>3441.98</v>
      </c>
    </row>
    <row r="94" spans="1:3" s="45" customFormat="1" ht="15.75" x14ac:dyDescent="0.25">
      <c r="A94" s="19"/>
      <c r="B94" s="26" t="s">
        <v>188</v>
      </c>
      <c r="C94" s="109">
        <v>4497.79</v>
      </c>
    </row>
    <row r="95" spans="1:3" ht="15.75" x14ac:dyDescent="0.25">
      <c r="A95" s="24"/>
      <c r="B95" s="18" t="s">
        <v>13</v>
      </c>
      <c r="C95" s="91">
        <f>SUM(C96:C98)</f>
        <v>135414.69</v>
      </c>
    </row>
    <row r="96" spans="1:3" s="45" customFormat="1" ht="15.75" customHeight="1" x14ac:dyDescent="0.25">
      <c r="A96" s="24"/>
      <c r="B96" s="26" t="s">
        <v>243</v>
      </c>
      <c r="C96" s="95">
        <v>5554.46</v>
      </c>
    </row>
    <row r="97" spans="1:3" s="45" customFormat="1" ht="28.5" customHeight="1" x14ac:dyDescent="0.25">
      <c r="A97" s="24"/>
      <c r="B97" s="26" t="s">
        <v>244</v>
      </c>
      <c r="C97" s="95">
        <v>117344.52</v>
      </c>
    </row>
    <row r="98" spans="1:3" s="45" customFormat="1" ht="28.5" customHeight="1" x14ac:dyDescent="0.25">
      <c r="A98" s="62"/>
      <c r="B98" s="26" t="s">
        <v>245</v>
      </c>
      <c r="C98" s="95">
        <v>12515.71</v>
      </c>
    </row>
    <row r="99" spans="1:3" ht="15.75" x14ac:dyDescent="0.25">
      <c r="A99" s="19"/>
      <c r="B99" s="22" t="s">
        <v>14</v>
      </c>
      <c r="C99" s="86">
        <f>SUM(C100:C100)</f>
        <v>16054.15</v>
      </c>
    </row>
    <row r="100" spans="1:3" ht="15.75" x14ac:dyDescent="0.25">
      <c r="A100" s="19"/>
      <c r="B100" s="24" t="s">
        <v>60</v>
      </c>
      <c r="C100" s="94">
        <v>16054.15</v>
      </c>
    </row>
    <row r="101" spans="1:3" s="45" customFormat="1" ht="15.75" x14ac:dyDescent="0.25">
      <c r="A101" s="19">
        <v>2800</v>
      </c>
      <c r="B101" s="22" t="s">
        <v>114</v>
      </c>
      <c r="C101" s="92">
        <f>SUM(C102)</f>
        <v>470.25</v>
      </c>
    </row>
    <row r="102" spans="1:3" s="45" customFormat="1" ht="15.75" x14ac:dyDescent="0.25">
      <c r="A102" s="19"/>
      <c r="B102" s="24" t="s">
        <v>115</v>
      </c>
      <c r="C102" s="93">
        <v>470.25</v>
      </c>
    </row>
    <row r="103" spans="1:3" ht="15.75" x14ac:dyDescent="0.25">
      <c r="A103" s="22" t="s">
        <v>17</v>
      </c>
      <c r="B103" s="22" t="s">
        <v>95</v>
      </c>
      <c r="C103" s="91">
        <f>SUM(C105:C106)</f>
        <v>9374.48</v>
      </c>
    </row>
    <row r="104" spans="1:3" ht="15.75" x14ac:dyDescent="0.25">
      <c r="A104" s="22"/>
      <c r="B104" s="22" t="s">
        <v>3</v>
      </c>
      <c r="C104" s="90"/>
    </row>
    <row r="105" spans="1:3" ht="15.75" x14ac:dyDescent="0.25">
      <c r="A105" s="22">
        <v>2111</v>
      </c>
      <c r="B105" s="22" t="s">
        <v>7</v>
      </c>
      <c r="C105" s="90">
        <v>7684</v>
      </c>
    </row>
    <row r="106" spans="1:3" ht="15.75" x14ac:dyDescent="0.25">
      <c r="A106" s="23">
        <v>2120</v>
      </c>
      <c r="B106" s="22" t="s">
        <v>8</v>
      </c>
      <c r="C106" s="90">
        <v>1690.48</v>
      </c>
    </row>
    <row r="107" spans="1:3" ht="47.25" x14ac:dyDescent="0.25">
      <c r="A107" s="27" t="s">
        <v>18</v>
      </c>
      <c r="B107" s="22" t="s">
        <v>160</v>
      </c>
      <c r="C107" s="91">
        <f>C109+C110</f>
        <v>1320354.0999999999</v>
      </c>
    </row>
    <row r="108" spans="1:3" ht="15.75" x14ac:dyDescent="0.25">
      <c r="A108" s="27"/>
      <c r="B108" s="22" t="s">
        <v>3</v>
      </c>
      <c r="C108" s="90"/>
    </row>
    <row r="109" spans="1:3" s="45" customFormat="1" ht="15.75" x14ac:dyDescent="0.25">
      <c r="A109" s="46"/>
      <c r="B109" s="28" t="s">
        <v>21</v>
      </c>
      <c r="C109" s="91">
        <f>C111+C113</f>
        <v>1294900.5099999998</v>
      </c>
    </row>
    <row r="110" spans="1:3" s="45" customFormat="1" ht="15.75" x14ac:dyDescent="0.25">
      <c r="A110" s="46"/>
      <c r="B110" s="28" t="s">
        <v>10</v>
      </c>
      <c r="C110" s="91">
        <f>C153</f>
        <v>25453.59</v>
      </c>
    </row>
    <row r="111" spans="1:3" ht="15.75" x14ac:dyDescent="0.25">
      <c r="A111" s="19">
        <v>2210</v>
      </c>
      <c r="B111" s="22" t="s">
        <v>19</v>
      </c>
      <c r="C111" s="91">
        <f>SUM(C112:C112)</f>
        <v>3600</v>
      </c>
    </row>
    <row r="112" spans="1:3" s="45" customFormat="1" ht="15.75" x14ac:dyDescent="0.25">
      <c r="A112" s="19"/>
      <c r="B112" s="29" t="s">
        <v>122</v>
      </c>
      <c r="C112" s="38">
        <v>3600</v>
      </c>
    </row>
    <row r="113" spans="1:3" s="45" customFormat="1" ht="15.75" x14ac:dyDescent="0.25">
      <c r="A113" s="22">
        <v>2240</v>
      </c>
      <c r="B113" s="22" t="s">
        <v>20</v>
      </c>
      <c r="C113" s="91">
        <f>SUM(C114:C152)</f>
        <v>1291300.5099999998</v>
      </c>
    </row>
    <row r="114" spans="1:3" s="45" customFormat="1" ht="15.75" x14ac:dyDescent="0.25">
      <c r="A114" s="19"/>
      <c r="B114" s="25" t="s">
        <v>67</v>
      </c>
      <c r="C114" s="38">
        <v>420</v>
      </c>
    </row>
    <row r="115" spans="1:3" s="45" customFormat="1" ht="15.75" x14ac:dyDescent="0.25">
      <c r="A115" s="19"/>
      <c r="B115" s="25" t="s">
        <v>147</v>
      </c>
      <c r="C115" s="38">
        <v>77222</v>
      </c>
    </row>
    <row r="116" spans="1:3" s="45" customFormat="1" ht="15.75" x14ac:dyDescent="0.25">
      <c r="A116" s="19"/>
      <c r="B116" s="25" t="s">
        <v>144</v>
      </c>
      <c r="C116" s="38">
        <v>38611</v>
      </c>
    </row>
    <row r="117" spans="1:3" s="45" customFormat="1" ht="15.75" x14ac:dyDescent="0.25">
      <c r="A117" s="19"/>
      <c r="B117" s="25" t="s">
        <v>143</v>
      </c>
      <c r="C117" s="38">
        <v>79820</v>
      </c>
    </row>
    <row r="118" spans="1:3" s="45" customFormat="1" ht="15.75" x14ac:dyDescent="0.25">
      <c r="A118" s="19"/>
      <c r="B118" s="25" t="s">
        <v>142</v>
      </c>
      <c r="C118" s="38">
        <v>39911</v>
      </c>
    </row>
    <row r="119" spans="1:3" s="45" customFormat="1" ht="15.75" x14ac:dyDescent="0.25">
      <c r="A119" s="19"/>
      <c r="B119" s="25" t="s">
        <v>141</v>
      </c>
      <c r="C119" s="38">
        <v>39894</v>
      </c>
    </row>
    <row r="120" spans="1:3" s="45" customFormat="1" ht="15.75" x14ac:dyDescent="0.25">
      <c r="A120" s="19"/>
      <c r="B120" s="25" t="s">
        <v>140</v>
      </c>
      <c r="C120" s="38">
        <v>39911</v>
      </c>
    </row>
    <row r="121" spans="1:3" s="45" customFormat="1" ht="15.75" x14ac:dyDescent="0.25">
      <c r="A121" s="19"/>
      <c r="B121" s="25" t="s">
        <v>139</v>
      </c>
      <c r="C121" s="38">
        <v>40033</v>
      </c>
    </row>
    <row r="122" spans="1:3" s="45" customFormat="1" ht="15.75" x14ac:dyDescent="0.25">
      <c r="A122" s="19"/>
      <c r="B122" s="25" t="s">
        <v>145</v>
      </c>
      <c r="C122" s="38">
        <v>19946</v>
      </c>
    </row>
    <row r="123" spans="1:3" s="45" customFormat="1" ht="15.75" x14ac:dyDescent="0.25">
      <c r="A123" s="19"/>
      <c r="B123" s="25" t="s">
        <v>146</v>
      </c>
      <c r="C123" s="38">
        <v>19946</v>
      </c>
    </row>
    <row r="124" spans="1:3" s="45" customFormat="1" ht="15.75" x14ac:dyDescent="0.25">
      <c r="A124" s="19"/>
      <c r="B124" s="25" t="s">
        <v>135</v>
      </c>
      <c r="C124" s="38">
        <v>79820</v>
      </c>
    </row>
    <row r="125" spans="1:3" s="45" customFormat="1" ht="15.75" x14ac:dyDescent="0.25">
      <c r="A125" s="19"/>
      <c r="B125" s="25" t="s">
        <v>134</v>
      </c>
      <c r="C125" s="38">
        <v>159642</v>
      </c>
    </row>
    <row r="126" spans="1:3" s="45" customFormat="1" ht="15.75" x14ac:dyDescent="0.25">
      <c r="A126" s="19"/>
      <c r="B126" s="25" t="s">
        <v>133</v>
      </c>
      <c r="C126" s="38">
        <v>79786</v>
      </c>
    </row>
    <row r="127" spans="1:3" s="45" customFormat="1" ht="15.75" x14ac:dyDescent="0.25">
      <c r="A127" s="19"/>
      <c r="B127" s="25" t="s">
        <v>132</v>
      </c>
      <c r="C127" s="38">
        <v>39911</v>
      </c>
    </row>
    <row r="128" spans="1:3" s="45" customFormat="1" ht="15.75" x14ac:dyDescent="0.25">
      <c r="A128" s="19"/>
      <c r="B128" s="25" t="s">
        <v>131</v>
      </c>
      <c r="C128" s="38">
        <v>39911</v>
      </c>
    </row>
    <row r="129" spans="1:3" s="45" customFormat="1" ht="15.75" x14ac:dyDescent="0.25">
      <c r="A129" s="19"/>
      <c r="B129" s="25" t="s">
        <v>130</v>
      </c>
      <c r="C129" s="38">
        <v>39894</v>
      </c>
    </row>
    <row r="130" spans="1:3" s="45" customFormat="1" ht="15.75" x14ac:dyDescent="0.25">
      <c r="A130" s="19"/>
      <c r="B130" s="25" t="s">
        <v>129</v>
      </c>
      <c r="C130" s="38">
        <v>28724.75</v>
      </c>
    </row>
    <row r="131" spans="1:3" s="45" customFormat="1" ht="15.75" x14ac:dyDescent="0.25">
      <c r="A131" s="19"/>
      <c r="B131" s="25" t="s">
        <v>128</v>
      </c>
      <c r="C131" s="38">
        <v>11790.75</v>
      </c>
    </row>
    <row r="132" spans="1:3" s="45" customFormat="1" ht="15.75" x14ac:dyDescent="0.25">
      <c r="A132" s="19"/>
      <c r="B132" s="25" t="s">
        <v>127</v>
      </c>
      <c r="C132" s="38">
        <v>8043.75</v>
      </c>
    </row>
    <row r="133" spans="1:3" s="45" customFormat="1" ht="15.75" x14ac:dyDescent="0.25">
      <c r="A133" s="19"/>
      <c r="B133" s="25" t="s">
        <v>126</v>
      </c>
      <c r="C133" s="38">
        <v>20936.25</v>
      </c>
    </row>
    <row r="134" spans="1:3" s="45" customFormat="1" ht="15.75" x14ac:dyDescent="0.25">
      <c r="A134" s="19"/>
      <c r="B134" s="25" t="s">
        <v>158</v>
      </c>
      <c r="C134" s="38">
        <v>29298.75</v>
      </c>
    </row>
    <row r="135" spans="1:3" s="45" customFormat="1" ht="15.75" x14ac:dyDescent="0.25">
      <c r="A135" s="19"/>
      <c r="B135" s="25" t="s">
        <v>125</v>
      </c>
      <c r="C135" s="38">
        <v>29300</v>
      </c>
    </row>
    <row r="136" spans="1:3" s="45" customFormat="1" ht="15.75" x14ac:dyDescent="0.25">
      <c r="A136" s="19"/>
      <c r="B136" s="25" t="s">
        <v>124</v>
      </c>
      <c r="C136" s="38">
        <v>11700</v>
      </c>
    </row>
    <row r="137" spans="1:3" s="45" customFormat="1" ht="15.75" x14ac:dyDescent="0.25">
      <c r="A137" s="19"/>
      <c r="B137" s="25" t="s">
        <v>153</v>
      </c>
      <c r="C137" s="38">
        <v>4455</v>
      </c>
    </row>
    <row r="138" spans="1:3" s="45" customFormat="1" ht="15.75" x14ac:dyDescent="0.25">
      <c r="A138" s="19"/>
      <c r="B138" s="25" t="s">
        <v>154</v>
      </c>
      <c r="C138" s="38">
        <v>2362.5</v>
      </c>
    </row>
    <row r="139" spans="1:3" s="45" customFormat="1" ht="15.75" x14ac:dyDescent="0.25">
      <c r="A139" s="19"/>
      <c r="B139" s="25" t="s">
        <v>155</v>
      </c>
      <c r="C139" s="38">
        <v>2362.5</v>
      </c>
    </row>
    <row r="140" spans="1:3" s="45" customFormat="1" ht="15.75" x14ac:dyDescent="0.25">
      <c r="A140" s="19"/>
      <c r="B140" s="25" t="s">
        <v>156</v>
      </c>
      <c r="C140" s="38">
        <v>17906.25</v>
      </c>
    </row>
    <row r="141" spans="1:3" s="45" customFormat="1" ht="15.75" x14ac:dyDescent="0.25">
      <c r="A141" s="19"/>
      <c r="B141" s="25" t="s">
        <v>157</v>
      </c>
      <c r="C141" s="38">
        <v>6468.75</v>
      </c>
    </row>
    <row r="142" spans="1:3" s="45" customFormat="1" ht="15.75" x14ac:dyDescent="0.25">
      <c r="A142" s="19"/>
      <c r="B142" s="25" t="s">
        <v>137</v>
      </c>
      <c r="C142" s="38">
        <v>23456.25</v>
      </c>
    </row>
    <row r="143" spans="1:3" s="45" customFormat="1" ht="15.75" x14ac:dyDescent="0.25">
      <c r="A143" s="19"/>
      <c r="B143" s="25" t="s">
        <v>138</v>
      </c>
      <c r="C143" s="38">
        <v>6161.81</v>
      </c>
    </row>
    <row r="144" spans="1:3" s="45" customFormat="1" ht="15.75" x14ac:dyDescent="0.25">
      <c r="A144" s="19"/>
      <c r="B144" s="25" t="s">
        <v>136</v>
      </c>
      <c r="C144" s="38">
        <v>93616</v>
      </c>
    </row>
    <row r="145" spans="1:3" s="45" customFormat="1" ht="15.75" x14ac:dyDescent="0.25">
      <c r="A145" s="19"/>
      <c r="B145" s="25" t="s">
        <v>123</v>
      </c>
      <c r="C145" s="38">
        <v>75054</v>
      </c>
    </row>
    <row r="146" spans="1:3" s="45" customFormat="1" ht="15.75" x14ac:dyDescent="0.25">
      <c r="A146" s="19"/>
      <c r="B146" s="25" t="s">
        <v>152</v>
      </c>
      <c r="C146" s="38">
        <v>19879.2</v>
      </c>
    </row>
    <row r="147" spans="1:3" s="45" customFormat="1" ht="15.75" x14ac:dyDescent="0.25">
      <c r="A147" s="19"/>
      <c r="B147" s="25" t="s">
        <v>205</v>
      </c>
      <c r="C147" s="38">
        <v>4774.8</v>
      </c>
    </row>
    <row r="148" spans="1:3" s="45" customFormat="1" ht="15.75" x14ac:dyDescent="0.25">
      <c r="A148" s="19"/>
      <c r="B148" s="25" t="s">
        <v>151</v>
      </c>
      <c r="C148" s="38">
        <v>8852.4</v>
      </c>
    </row>
    <row r="149" spans="1:3" s="45" customFormat="1" ht="15.75" x14ac:dyDescent="0.25">
      <c r="A149" s="19"/>
      <c r="B149" s="25" t="s">
        <v>148</v>
      </c>
      <c r="C149" s="38">
        <v>10904.4</v>
      </c>
    </row>
    <row r="150" spans="1:3" s="45" customFormat="1" ht="15.75" x14ac:dyDescent="0.25">
      <c r="A150" s="19"/>
      <c r="B150" s="25" t="s">
        <v>149</v>
      </c>
      <c r="C150" s="38">
        <v>18084</v>
      </c>
    </row>
    <row r="151" spans="1:3" s="45" customFormat="1" ht="15.75" x14ac:dyDescent="0.25">
      <c r="A151" s="19"/>
      <c r="B151" s="25" t="s">
        <v>150</v>
      </c>
      <c r="C151" s="38">
        <v>12295.2</v>
      </c>
    </row>
    <row r="152" spans="1:3" s="45" customFormat="1" ht="15.75" x14ac:dyDescent="0.25">
      <c r="A152" s="19"/>
      <c r="B152" s="25" t="s">
        <v>159</v>
      </c>
      <c r="C152" s="38">
        <v>10195.200000000001</v>
      </c>
    </row>
    <row r="153" spans="1:3" s="45" customFormat="1" ht="15.75" x14ac:dyDescent="0.25">
      <c r="A153" s="19">
        <v>2610</v>
      </c>
      <c r="B153" s="22" t="s">
        <v>22</v>
      </c>
      <c r="C153" s="91">
        <f>C154</f>
        <v>25453.59</v>
      </c>
    </row>
    <row r="154" spans="1:3" s="45" customFormat="1" ht="15.75" x14ac:dyDescent="0.25">
      <c r="A154" s="19"/>
      <c r="B154" s="19" t="s">
        <v>10</v>
      </c>
      <c r="C154" s="91">
        <f>C155</f>
        <v>25453.59</v>
      </c>
    </row>
    <row r="155" spans="1:3" s="45" customFormat="1" ht="15.75" x14ac:dyDescent="0.25">
      <c r="A155" s="19"/>
      <c r="B155" s="25" t="s">
        <v>74</v>
      </c>
      <c r="C155" s="90">
        <v>25453.59</v>
      </c>
    </row>
    <row r="156" spans="1:3" ht="47.25" x14ac:dyDescent="0.25">
      <c r="A156" s="27" t="s">
        <v>58</v>
      </c>
      <c r="B156" s="22" t="s">
        <v>93</v>
      </c>
      <c r="C156" s="91">
        <f>C159+C158</f>
        <v>5091.0599999999995</v>
      </c>
    </row>
    <row r="157" spans="1:3" ht="15.75" x14ac:dyDescent="0.25">
      <c r="A157" s="27"/>
      <c r="B157" s="22" t="s">
        <v>3</v>
      </c>
      <c r="C157" s="91"/>
    </row>
    <row r="158" spans="1:3" s="45" customFormat="1" ht="15.75" x14ac:dyDescent="0.25">
      <c r="A158" s="22">
        <v>2111</v>
      </c>
      <c r="B158" s="22" t="s">
        <v>7</v>
      </c>
      <c r="C158" s="91">
        <v>4173</v>
      </c>
    </row>
    <row r="159" spans="1:3" s="45" customFormat="1" ht="15.75" x14ac:dyDescent="0.25">
      <c r="A159" s="23">
        <v>2120</v>
      </c>
      <c r="B159" s="22" t="s">
        <v>8</v>
      </c>
      <c r="C159" s="91">
        <v>918.06</v>
      </c>
    </row>
    <row r="160" spans="1:3" ht="15.75" customHeight="1" x14ac:dyDescent="0.25">
      <c r="A160" s="19"/>
      <c r="B160" s="22" t="s">
        <v>161</v>
      </c>
      <c r="C160" s="17">
        <f>C7+C20+C58+C103+C107+C156</f>
        <v>3374118.4299999992</v>
      </c>
    </row>
    <row r="161" spans="1:3" ht="15.75" x14ac:dyDescent="0.25">
      <c r="A161" s="22"/>
      <c r="B161" s="22" t="s">
        <v>25</v>
      </c>
      <c r="C161" s="20">
        <f>C9+C10+C11+C16+C19+C64+C66+C101+C105+C106+C111+C113+C158+C159</f>
        <v>1683942.3899999997</v>
      </c>
    </row>
    <row r="162" spans="1:3" ht="15.75" x14ac:dyDescent="0.25">
      <c r="A162" s="22"/>
      <c r="B162" s="22" t="s">
        <v>52</v>
      </c>
      <c r="C162" s="21">
        <f>C25+C40+C84+C95+C99+C154</f>
        <v>1690176.0399999998</v>
      </c>
    </row>
    <row r="163" spans="1:3" x14ac:dyDescent="0.2">
      <c r="A163" s="5"/>
      <c r="B163" s="5" t="s">
        <v>24</v>
      </c>
    </row>
    <row r="165" spans="1:3" x14ac:dyDescent="0.2">
      <c r="A165" s="5"/>
    </row>
    <row r="166" spans="1:3" ht="15.75" x14ac:dyDescent="0.25">
      <c r="A166" s="9"/>
      <c r="B166" s="42" t="s">
        <v>96</v>
      </c>
    </row>
    <row r="167" spans="1:3" ht="15.75" x14ac:dyDescent="0.25">
      <c r="B167" s="42" t="s">
        <v>26</v>
      </c>
    </row>
  </sheetData>
  <mergeCells count="2">
    <mergeCell ref="B2:C2"/>
    <mergeCell ref="B3:C3"/>
  </mergeCells>
  <pageMargins left="0.7" right="0.7" top="0.75" bottom="0.75" header="0.3" footer="0.3"/>
  <pageSetup paperSize="9" scale="64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1"/>
  <sheetViews>
    <sheetView topLeftCell="A10" workbookViewId="0">
      <selection activeCell="B17" sqref="B17:C19"/>
    </sheetView>
  </sheetViews>
  <sheetFormatPr defaultRowHeight="12.75" x14ac:dyDescent="0.2"/>
  <cols>
    <col min="1" max="1" width="23.28515625" customWidth="1"/>
    <col min="2" max="2" width="62.7109375" customWidth="1"/>
    <col min="3" max="3" width="22" customWidth="1"/>
  </cols>
  <sheetData>
    <row r="3" spans="1:3" x14ac:dyDescent="0.2">
      <c r="A3" s="45"/>
      <c r="B3" s="146" t="s">
        <v>47</v>
      </c>
      <c r="C3" s="146"/>
    </row>
    <row r="4" spans="1:3" x14ac:dyDescent="0.2">
      <c r="A4" s="45"/>
      <c r="B4" s="45"/>
      <c r="C4" s="45"/>
    </row>
    <row r="5" spans="1:3" ht="15.75" x14ac:dyDescent="0.25">
      <c r="A5" s="97"/>
      <c r="B5" s="97" t="s">
        <v>184</v>
      </c>
      <c r="C5" s="97"/>
    </row>
    <row r="6" spans="1:3" x14ac:dyDescent="0.2">
      <c r="A6" s="45"/>
      <c r="B6" s="45"/>
      <c r="C6" s="45"/>
    </row>
    <row r="7" spans="1:3" x14ac:dyDescent="0.2">
      <c r="A7" s="2" t="s">
        <v>0</v>
      </c>
      <c r="B7" s="2" t="s">
        <v>1</v>
      </c>
      <c r="C7" s="2" t="s">
        <v>2</v>
      </c>
    </row>
    <row r="8" spans="1:3" ht="31.5" customHeight="1" x14ac:dyDescent="0.2">
      <c r="A8" s="72" t="s">
        <v>48</v>
      </c>
      <c r="B8" s="3" t="s">
        <v>185</v>
      </c>
      <c r="C8" s="135">
        <f>SUM(C10:C19)</f>
        <v>906763.83999999985</v>
      </c>
    </row>
    <row r="9" spans="1:3" x14ac:dyDescent="0.2">
      <c r="A9" s="73"/>
      <c r="B9" s="2" t="s">
        <v>34</v>
      </c>
      <c r="C9" s="74"/>
    </row>
    <row r="10" spans="1:3" x14ac:dyDescent="0.2">
      <c r="A10" s="73"/>
      <c r="B10" s="1" t="s">
        <v>11</v>
      </c>
      <c r="C10" s="48">
        <v>165335.70000000001</v>
      </c>
    </row>
    <row r="11" spans="1:3" s="45" customFormat="1" x14ac:dyDescent="0.2">
      <c r="A11" s="73"/>
      <c r="B11" s="1" t="s">
        <v>12</v>
      </c>
      <c r="C11" s="48">
        <v>44129.98</v>
      </c>
    </row>
    <row r="12" spans="1:3" x14ac:dyDescent="0.2">
      <c r="A12" s="73"/>
      <c r="B12" s="1" t="s">
        <v>71</v>
      </c>
      <c r="C12" s="48">
        <v>289495.53999999998</v>
      </c>
    </row>
    <row r="13" spans="1:3" s="45" customFormat="1" ht="25.5" x14ac:dyDescent="0.2">
      <c r="A13" s="73"/>
      <c r="B13" s="63" t="s">
        <v>64</v>
      </c>
      <c r="C13" s="48">
        <v>138162.18</v>
      </c>
    </row>
    <row r="14" spans="1:3" x14ac:dyDescent="0.2">
      <c r="A14" s="73"/>
      <c r="B14" s="1" t="s">
        <v>23</v>
      </c>
      <c r="C14" s="48">
        <v>45501.36</v>
      </c>
    </row>
    <row r="15" spans="1:3" x14ac:dyDescent="0.2">
      <c r="A15" s="73"/>
      <c r="B15" s="63" t="s">
        <v>86</v>
      </c>
      <c r="C15" s="48">
        <v>189537</v>
      </c>
    </row>
    <row r="16" spans="1:3" s="45" customFormat="1" x14ac:dyDescent="0.2">
      <c r="A16" s="73"/>
      <c r="B16" s="1" t="s">
        <v>87</v>
      </c>
      <c r="C16" s="48">
        <v>12743.32</v>
      </c>
    </row>
    <row r="17" spans="1:3" s="45" customFormat="1" x14ac:dyDescent="0.2">
      <c r="A17" s="75"/>
      <c r="B17" s="1" t="s">
        <v>186</v>
      </c>
      <c r="C17" s="48">
        <v>13918.99</v>
      </c>
    </row>
    <row r="18" spans="1:3" s="45" customFormat="1" x14ac:dyDescent="0.2">
      <c r="A18" s="75"/>
      <c r="B18" s="63" t="s">
        <v>187</v>
      </c>
      <c r="C18" s="48">
        <v>3441.98</v>
      </c>
    </row>
    <row r="19" spans="1:3" s="45" customFormat="1" x14ac:dyDescent="0.2">
      <c r="A19" s="75"/>
      <c r="B19" s="63" t="s">
        <v>188</v>
      </c>
      <c r="C19" s="48">
        <v>4497.79</v>
      </c>
    </row>
    <row r="20" spans="1:3" s="45" customFormat="1" ht="51" x14ac:dyDescent="0.2">
      <c r="A20" s="134" t="s">
        <v>72</v>
      </c>
      <c r="B20" s="1" t="s">
        <v>185</v>
      </c>
      <c r="C20" s="136">
        <f>C22</f>
        <v>25453.59</v>
      </c>
    </row>
    <row r="21" spans="1:3" s="45" customFormat="1" x14ac:dyDescent="0.2">
      <c r="A21" s="75"/>
      <c r="B21" s="1" t="s">
        <v>34</v>
      </c>
      <c r="C21" s="48"/>
    </row>
    <row r="22" spans="1:3" s="45" customFormat="1" x14ac:dyDescent="0.2">
      <c r="A22" s="75"/>
      <c r="B22" s="1" t="s">
        <v>73</v>
      </c>
      <c r="C22" s="49">
        <v>25453.59</v>
      </c>
    </row>
    <row r="23" spans="1:3" s="45" customFormat="1" x14ac:dyDescent="0.2">
      <c r="A23" s="76"/>
      <c r="B23" s="43"/>
      <c r="C23" s="77">
        <v>0</v>
      </c>
    </row>
    <row r="24" spans="1:3" s="45" customFormat="1" x14ac:dyDescent="0.2">
      <c r="A24" s="2"/>
      <c r="B24" s="1"/>
      <c r="C24" s="49"/>
    </row>
    <row r="25" spans="1:3" ht="59.25" customHeight="1" x14ac:dyDescent="0.2">
      <c r="A25" s="107"/>
      <c r="B25" s="14"/>
      <c r="C25" s="108"/>
    </row>
    <row r="26" spans="1:3" x14ac:dyDescent="0.2">
      <c r="A26" s="61" t="s">
        <v>49</v>
      </c>
      <c r="B26" s="14" t="s">
        <v>88</v>
      </c>
      <c r="C26" s="106"/>
    </row>
    <row r="27" spans="1:3" x14ac:dyDescent="0.2">
      <c r="A27" s="61"/>
      <c r="B27" s="61"/>
      <c r="C27" s="106"/>
    </row>
    <row r="28" spans="1:3" x14ac:dyDescent="0.2">
      <c r="A28" s="45" t="s">
        <v>50</v>
      </c>
      <c r="B28" s="45" t="s">
        <v>51</v>
      </c>
      <c r="C28" s="45"/>
    </row>
    <row r="29" spans="1:3" x14ac:dyDescent="0.2">
      <c r="A29" s="5"/>
      <c r="B29" s="78"/>
      <c r="C29" s="45"/>
    </row>
    <row r="30" spans="1:3" x14ac:dyDescent="0.2">
      <c r="A30" s="45"/>
      <c r="B30" s="45"/>
      <c r="C30" s="45"/>
    </row>
    <row r="31" spans="1:3" x14ac:dyDescent="0.2">
      <c r="A31" s="5"/>
      <c r="B31" s="5"/>
      <c r="C31" s="45"/>
    </row>
  </sheetData>
  <mergeCells count="1">
    <mergeCell ref="B3:C3"/>
  </mergeCells>
  <pageMargins left="0.19685039370078741" right="0.11811023622047245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workbookViewId="0">
      <selection activeCell="F42" sqref="F42"/>
    </sheetView>
  </sheetViews>
  <sheetFormatPr defaultRowHeight="12.75" x14ac:dyDescent="0.2"/>
  <cols>
    <col min="1" max="1" width="46.7109375" customWidth="1"/>
    <col min="2" max="2" width="63.42578125" customWidth="1"/>
    <col min="5" max="5" width="12.140625" customWidth="1"/>
    <col min="6" max="6" width="15.140625" customWidth="1"/>
  </cols>
  <sheetData>
    <row r="3" spans="1:6" ht="15.75" customHeight="1" x14ac:dyDescent="0.25">
      <c r="A3" s="147" t="s">
        <v>206</v>
      </c>
      <c r="B3" s="147"/>
      <c r="C3" s="147"/>
      <c r="D3" s="147"/>
      <c r="E3" s="147"/>
      <c r="F3" s="45"/>
    </row>
    <row r="4" spans="1:6" ht="13.5" customHeight="1" thickBot="1" x14ac:dyDescent="0.3">
      <c r="A4" s="110"/>
      <c r="B4" s="110"/>
      <c r="C4" s="110"/>
      <c r="D4" s="110"/>
      <c r="E4" s="110"/>
      <c r="F4" s="45"/>
    </row>
    <row r="5" spans="1:6" ht="18.75" x14ac:dyDescent="0.3">
      <c r="A5" s="51"/>
      <c r="B5" s="52"/>
      <c r="C5" s="52"/>
      <c r="D5" s="52"/>
      <c r="E5" s="53"/>
      <c r="F5" s="45"/>
    </row>
    <row r="6" spans="1:6" ht="19.5" thickBot="1" x14ac:dyDescent="0.35">
      <c r="A6" s="54"/>
      <c r="B6" s="98"/>
      <c r="C6" s="99"/>
      <c r="D6" s="55"/>
      <c r="E6" s="56"/>
      <c r="F6" s="45"/>
    </row>
    <row r="7" spans="1:6" ht="15.75" x14ac:dyDescent="0.25">
      <c r="A7" s="79" t="s">
        <v>41</v>
      </c>
      <c r="B7" s="80" t="s">
        <v>42</v>
      </c>
      <c r="C7" s="80"/>
      <c r="D7" s="80"/>
      <c r="E7" s="81" t="s">
        <v>43</v>
      </c>
      <c r="F7" s="45"/>
    </row>
    <row r="8" spans="1:6" ht="15.75" customHeight="1" x14ac:dyDescent="0.25">
      <c r="A8" s="100"/>
      <c r="B8" s="122"/>
      <c r="C8" s="123"/>
      <c r="D8" s="124"/>
      <c r="E8" s="57"/>
      <c r="F8" s="45"/>
    </row>
    <row r="9" spans="1:6" ht="15.75" customHeight="1" x14ac:dyDescent="0.25">
      <c r="A9" s="101" t="s">
        <v>44</v>
      </c>
      <c r="B9" s="122" t="s">
        <v>59</v>
      </c>
      <c r="C9" s="123"/>
      <c r="D9" s="124"/>
      <c r="E9" s="114">
        <v>235630.77</v>
      </c>
      <c r="F9" s="45"/>
    </row>
    <row r="10" spans="1:6" ht="16.5" customHeight="1" x14ac:dyDescent="0.25">
      <c r="A10" s="58" t="s">
        <v>45</v>
      </c>
      <c r="B10" s="122" t="s">
        <v>207</v>
      </c>
      <c r="C10" s="123"/>
      <c r="D10" s="124"/>
      <c r="E10" s="57">
        <v>179103.34</v>
      </c>
      <c r="F10" s="45"/>
    </row>
    <row r="11" spans="1:6" ht="15.75" x14ac:dyDescent="0.25">
      <c r="A11" s="58"/>
      <c r="B11" s="138" t="s">
        <v>208</v>
      </c>
      <c r="C11" s="139"/>
      <c r="D11" s="140"/>
      <c r="E11" s="141">
        <v>11810.11</v>
      </c>
      <c r="F11" s="45"/>
    </row>
    <row r="12" spans="1:6" ht="15.75" x14ac:dyDescent="0.25">
      <c r="A12" s="58"/>
      <c r="B12" s="131" t="s">
        <v>209</v>
      </c>
      <c r="C12" s="111"/>
      <c r="D12" s="112"/>
      <c r="E12" s="113">
        <v>10141.379999999999</v>
      </c>
      <c r="F12" s="45"/>
    </row>
    <row r="13" spans="1:6" ht="15.75" x14ac:dyDescent="0.25">
      <c r="A13" s="58"/>
      <c r="B13" s="122" t="s">
        <v>210</v>
      </c>
      <c r="C13" s="111"/>
      <c r="D13" s="112"/>
      <c r="E13" s="57">
        <v>4417.93</v>
      </c>
      <c r="F13" s="45"/>
    </row>
    <row r="14" spans="1:6" ht="15.75" x14ac:dyDescent="0.25">
      <c r="A14" s="58"/>
      <c r="B14" s="122" t="s">
        <v>211</v>
      </c>
      <c r="C14" s="111"/>
      <c r="D14" s="112"/>
      <c r="E14" s="57">
        <v>5000.8900000000003</v>
      </c>
      <c r="F14" s="45"/>
    </row>
    <row r="15" spans="1:6" ht="29.25" customHeight="1" x14ac:dyDescent="0.25">
      <c r="A15" s="58"/>
      <c r="B15" s="131" t="s">
        <v>212</v>
      </c>
      <c r="C15" s="132"/>
      <c r="D15" s="133"/>
      <c r="E15" s="113">
        <v>25157.119999999999</v>
      </c>
      <c r="F15" s="45"/>
    </row>
    <row r="16" spans="1:6" ht="30" x14ac:dyDescent="0.25">
      <c r="A16" s="58"/>
      <c r="B16" s="128" t="s">
        <v>213</v>
      </c>
      <c r="C16" s="129"/>
      <c r="D16" s="130"/>
      <c r="E16" s="114">
        <v>8065.31</v>
      </c>
      <c r="F16" s="45"/>
    </row>
    <row r="17" spans="1:6" ht="15.75" x14ac:dyDescent="0.25">
      <c r="A17" s="58"/>
      <c r="B17" s="122" t="s">
        <v>214</v>
      </c>
      <c r="C17" s="111"/>
      <c r="D17" s="112"/>
      <c r="E17" s="57">
        <v>8065.31</v>
      </c>
      <c r="F17" s="45"/>
    </row>
    <row r="18" spans="1:6" ht="31.5" customHeight="1" x14ac:dyDescent="0.25">
      <c r="A18" s="58"/>
      <c r="B18" s="125" t="s">
        <v>215</v>
      </c>
      <c r="C18" s="126"/>
      <c r="D18" s="127"/>
      <c r="E18" s="35">
        <v>20255.68</v>
      </c>
      <c r="F18" s="45"/>
    </row>
    <row r="19" spans="1:6" ht="15.75" x14ac:dyDescent="0.25">
      <c r="A19" s="58"/>
      <c r="B19" s="122" t="s">
        <v>216</v>
      </c>
      <c r="C19" s="111"/>
      <c r="D19" s="112"/>
      <c r="E19" s="57">
        <v>20255.68</v>
      </c>
      <c r="F19" s="45"/>
    </row>
    <row r="20" spans="1:6" ht="15.75" x14ac:dyDescent="0.25">
      <c r="A20" s="58"/>
      <c r="B20" s="122" t="s">
        <v>90</v>
      </c>
      <c r="C20" s="111"/>
      <c r="D20" s="112"/>
      <c r="E20" s="114">
        <v>644.53</v>
      </c>
      <c r="F20" s="45"/>
    </row>
    <row r="21" spans="1:6" ht="15.75" customHeight="1" x14ac:dyDescent="0.25">
      <c r="A21" s="58"/>
      <c r="B21" s="122" t="s">
        <v>217</v>
      </c>
      <c r="C21" s="111"/>
      <c r="D21" s="112"/>
      <c r="E21" s="57">
        <v>644.53</v>
      </c>
      <c r="F21" s="45"/>
    </row>
    <row r="22" spans="1:6" ht="15.75" customHeight="1" x14ac:dyDescent="0.25">
      <c r="A22" s="58"/>
      <c r="B22" s="125" t="s">
        <v>218</v>
      </c>
      <c r="C22" s="123"/>
      <c r="D22" s="124"/>
      <c r="E22" s="35">
        <v>24750.799999999999</v>
      </c>
      <c r="F22" s="45"/>
    </row>
    <row r="23" spans="1:6" ht="15.75" x14ac:dyDescent="0.25">
      <c r="A23" s="58"/>
      <c r="B23" s="122" t="s">
        <v>219</v>
      </c>
      <c r="C23" s="123"/>
      <c r="D23" s="124"/>
      <c r="E23" s="57">
        <v>24750.799999999999</v>
      </c>
      <c r="F23" s="45"/>
    </row>
    <row r="24" spans="1:6" ht="31.5" x14ac:dyDescent="0.25">
      <c r="A24" s="58"/>
      <c r="B24" s="125" t="s">
        <v>220</v>
      </c>
      <c r="C24" s="123"/>
      <c r="D24" s="124"/>
      <c r="E24" s="35">
        <v>49834.8</v>
      </c>
      <c r="F24" s="45"/>
    </row>
    <row r="25" spans="1:6" ht="15.75" x14ac:dyDescent="0.25">
      <c r="A25" s="58"/>
      <c r="B25" s="122" t="s">
        <v>221</v>
      </c>
      <c r="C25" s="123"/>
      <c r="D25" s="124"/>
      <c r="E25" s="57">
        <v>49834.8</v>
      </c>
      <c r="F25" s="45"/>
    </row>
    <row r="26" spans="1:6" ht="15" customHeight="1" x14ac:dyDescent="0.25">
      <c r="A26" s="15"/>
      <c r="B26" s="125" t="s">
        <v>75</v>
      </c>
      <c r="C26" s="123"/>
      <c r="D26" s="124"/>
      <c r="E26" s="35">
        <v>27160.14</v>
      </c>
      <c r="F26" s="45"/>
    </row>
    <row r="27" spans="1:6" ht="30" x14ac:dyDescent="0.25">
      <c r="A27" s="15"/>
      <c r="B27" s="122" t="s">
        <v>222</v>
      </c>
      <c r="C27" s="123"/>
      <c r="D27" s="124"/>
      <c r="E27" s="57">
        <v>18149.04</v>
      </c>
      <c r="F27" s="45"/>
    </row>
    <row r="28" spans="1:6" ht="15" x14ac:dyDescent="0.25">
      <c r="A28" s="15"/>
      <c r="B28" s="122" t="s">
        <v>223</v>
      </c>
      <c r="C28" s="123"/>
      <c r="D28" s="124"/>
      <c r="E28" s="57">
        <v>4564.7</v>
      </c>
      <c r="F28" s="45"/>
    </row>
    <row r="29" spans="1:6" ht="15" x14ac:dyDescent="0.25">
      <c r="A29" s="82"/>
      <c r="B29" s="59" t="s">
        <v>224</v>
      </c>
      <c r="C29" s="60"/>
      <c r="D29" s="60"/>
      <c r="E29" s="83">
        <v>4446.3999999999996</v>
      </c>
      <c r="F29" s="45"/>
    </row>
    <row r="30" spans="1:6" x14ac:dyDescent="0.2">
      <c r="A30" s="1" t="s">
        <v>55</v>
      </c>
      <c r="B30" s="1"/>
      <c r="C30" s="1"/>
      <c r="D30" s="1"/>
      <c r="E30" s="2">
        <v>366342.03</v>
      </c>
      <c r="F30" s="45"/>
    </row>
    <row r="31" spans="1:6" ht="15.75" x14ac:dyDescent="0.25">
      <c r="A31" s="115"/>
      <c r="B31" s="116"/>
      <c r="C31" s="63"/>
      <c r="D31" s="63"/>
      <c r="E31" s="117"/>
      <c r="F31" s="45"/>
    </row>
    <row r="32" spans="1:6" ht="33" customHeight="1" x14ac:dyDescent="0.25">
      <c r="A32" s="118" t="s">
        <v>46</v>
      </c>
      <c r="B32" s="119" t="s">
        <v>225</v>
      </c>
      <c r="C32" s="63"/>
      <c r="D32" s="63"/>
      <c r="E32" s="120">
        <v>5554.46</v>
      </c>
      <c r="F32" s="45"/>
    </row>
    <row r="33" spans="1:6" x14ac:dyDescent="0.2">
      <c r="A33" s="2" t="s">
        <v>32</v>
      </c>
      <c r="B33" s="1" t="s">
        <v>226</v>
      </c>
      <c r="C33" s="1"/>
      <c r="D33" s="1"/>
      <c r="E33" s="1">
        <v>5554.46</v>
      </c>
      <c r="F33" s="45"/>
    </row>
    <row r="34" spans="1:6" x14ac:dyDescent="0.2">
      <c r="A34" s="1"/>
      <c r="B34" s="1" t="s">
        <v>91</v>
      </c>
      <c r="C34" s="1"/>
      <c r="D34" s="1"/>
      <c r="E34" s="1">
        <v>129860.23</v>
      </c>
      <c r="F34" s="45"/>
    </row>
    <row r="35" spans="1:6" x14ac:dyDescent="0.2">
      <c r="A35" s="1"/>
      <c r="B35" s="1" t="s">
        <v>227</v>
      </c>
      <c r="C35" s="1"/>
      <c r="D35" s="1"/>
      <c r="E35" s="1">
        <v>117344.52</v>
      </c>
      <c r="F35" s="45"/>
    </row>
    <row r="36" spans="1:6" x14ac:dyDescent="0.2">
      <c r="A36" s="1"/>
      <c r="B36" s="1" t="s">
        <v>228</v>
      </c>
      <c r="C36" s="1"/>
      <c r="D36" s="1"/>
      <c r="E36" s="1">
        <v>12515.71</v>
      </c>
      <c r="F36" s="45"/>
    </row>
    <row r="37" spans="1:6" x14ac:dyDescent="0.2">
      <c r="A37" s="1" t="s">
        <v>55</v>
      </c>
      <c r="B37" s="1"/>
      <c r="C37" s="1"/>
      <c r="D37" s="1"/>
      <c r="E37" s="1">
        <v>135414.69</v>
      </c>
      <c r="F37" s="45"/>
    </row>
    <row r="38" spans="1:6" x14ac:dyDescent="0.2">
      <c r="A38" s="1"/>
      <c r="B38" s="1"/>
      <c r="C38" s="1"/>
      <c r="D38" s="1"/>
      <c r="E38" s="1"/>
      <c r="F38" s="45"/>
    </row>
    <row r="39" spans="1:6" x14ac:dyDescent="0.2">
      <c r="A39" s="1"/>
      <c r="B39" s="1"/>
      <c r="C39" s="1"/>
      <c r="D39" s="1"/>
      <c r="E39" s="1"/>
    </row>
    <row r="40" spans="1:6" x14ac:dyDescent="0.2">
      <c r="A40" s="1"/>
      <c r="B40" s="1"/>
      <c r="C40" s="1"/>
      <c r="D40" s="1"/>
      <c r="E40" s="1"/>
    </row>
    <row r="41" spans="1:6" x14ac:dyDescent="0.2">
      <c r="A41" s="1" t="s">
        <v>229</v>
      </c>
      <c r="B41" s="1"/>
      <c r="C41" s="1"/>
      <c r="D41" s="1"/>
      <c r="E41" s="1">
        <v>501756.72</v>
      </c>
    </row>
    <row r="42" spans="1:6" x14ac:dyDescent="0.2">
      <c r="A42" s="1" t="s">
        <v>44</v>
      </c>
      <c r="B42" s="1"/>
      <c r="C42" s="1"/>
      <c r="D42" s="1"/>
      <c r="E42" s="1">
        <v>366342.03</v>
      </c>
    </row>
    <row r="43" spans="1:6" x14ac:dyDescent="0.2">
      <c r="A43" s="1" t="s">
        <v>46</v>
      </c>
      <c r="B43" s="1"/>
      <c r="C43" s="1"/>
      <c r="D43" s="1"/>
      <c r="E43" s="1">
        <v>135414.69</v>
      </c>
    </row>
    <row r="44" spans="1:6" x14ac:dyDescent="0.2">
      <c r="A44" s="1" t="s">
        <v>65</v>
      </c>
      <c r="B44" s="1"/>
      <c r="C44" s="1"/>
      <c r="D44" s="1"/>
      <c r="E44" s="1">
        <v>0</v>
      </c>
    </row>
  </sheetData>
  <mergeCells count="1">
    <mergeCell ref="A3:E3"/>
  </mergeCells>
  <pageMargins left="0.31496062992125984" right="0.19685039370078741" top="0" bottom="0" header="0.31496062992125984" footer="0.31496062992125984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workbookViewId="0">
      <selection activeCell="F15" sqref="F15"/>
    </sheetView>
  </sheetViews>
  <sheetFormatPr defaultRowHeight="12.75" x14ac:dyDescent="0.2"/>
  <cols>
    <col min="1" max="1" width="18.85546875" customWidth="1"/>
    <col min="2" max="2" width="74.7109375" customWidth="1"/>
    <col min="3" max="3" width="17.140625" customWidth="1"/>
  </cols>
  <sheetData>
    <row r="3" spans="1:5" x14ac:dyDescent="0.2">
      <c r="A3" s="45"/>
      <c r="B3" s="146" t="s">
        <v>31</v>
      </c>
      <c r="C3" s="146"/>
      <c r="D3" s="45"/>
      <c r="E3" s="45"/>
    </row>
    <row r="4" spans="1:5" x14ac:dyDescent="0.2">
      <c r="A4" s="45"/>
      <c r="B4" s="151" t="s">
        <v>70</v>
      </c>
      <c r="C4" s="151"/>
      <c r="D4" s="45"/>
      <c r="E4" s="45"/>
    </row>
    <row r="5" spans="1:5" ht="15.75" x14ac:dyDescent="0.25">
      <c r="A5" s="45"/>
      <c r="B5" s="64" t="s">
        <v>254</v>
      </c>
      <c r="C5" s="45"/>
      <c r="D5" s="45"/>
      <c r="E5" s="45"/>
    </row>
    <row r="6" spans="1:5" x14ac:dyDescent="0.2">
      <c r="A6" s="45"/>
      <c r="B6" s="45"/>
      <c r="C6" s="45"/>
      <c r="D6" s="45"/>
      <c r="E6" s="45"/>
    </row>
    <row r="7" spans="1:5" ht="15.75" x14ac:dyDescent="0.25">
      <c r="A7" s="11" t="s">
        <v>0</v>
      </c>
      <c r="B7" s="11" t="s">
        <v>1</v>
      </c>
      <c r="C7" s="11" t="s">
        <v>2</v>
      </c>
      <c r="D7" s="45"/>
      <c r="E7" s="45"/>
    </row>
    <row r="8" spans="1:5" x14ac:dyDescent="0.2">
      <c r="A8" s="4" t="s">
        <v>32</v>
      </c>
      <c r="B8" s="65" t="s">
        <v>256</v>
      </c>
      <c r="C8" s="50">
        <f>C10</f>
        <v>16054.15</v>
      </c>
      <c r="D8" s="45"/>
      <c r="E8" s="45"/>
    </row>
    <row r="9" spans="1:5" x14ac:dyDescent="0.2">
      <c r="A9" s="2" t="s">
        <v>33</v>
      </c>
      <c r="B9" s="1" t="s">
        <v>34</v>
      </c>
      <c r="C9" s="1"/>
      <c r="D9" s="45"/>
      <c r="E9" s="45"/>
    </row>
    <row r="10" spans="1:5" ht="13.5" thickBot="1" x14ac:dyDescent="0.25">
      <c r="A10" s="2" t="s">
        <v>35</v>
      </c>
      <c r="B10" s="1" t="s">
        <v>15</v>
      </c>
      <c r="C10" s="1">
        <v>16054.15</v>
      </c>
      <c r="D10" s="45"/>
      <c r="E10" s="45"/>
    </row>
    <row r="11" spans="1:5" x14ac:dyDescent="0.2">
      <c r="A11" s="66"/>
      <c r="B11" s="67" t="s">
        <v>255</v>
      </c>
      <c r="C11" s="68">
        <f>C8</f>
        <v>16054.15</v>
      </c>
      <c r="D11" s="45"/>
      <c r="E11" s="45"/>
    </row>
    <row r="12" spans="1:5" x14ac:dyDescent="0.2">
      <c r="A12" s="4"/>
      <c r="B12" s="65"/>
      <c r="C12" s="50"/>
      <c r="D12" s="45"/>
      <c r="E12" s="45"/>
    </row>
    <row r="13" spans="1:5" x14ac:dyDescent="0.2">
      <c r="A13" s="2"/>
      <c r="B13" s="1"/>
      <c r="C13" s="3"/>
      <c r="D13" s="45"/>
      <c r="E13" s="45"/>
    </row>
    <row r="14" spans="1:5" ht="13.5" thickBot="1" x14ac:dyDescent="0.25">
      <c r="A14" s="69"/>
      <c r="B14" s="70"/>
      <c r="C14" s="71"/>
      <c r="D14" s="45"/>
      <c r="E14" s="45"/>
    </row>
    <row r="15" spans="1:5" x14ac:dyDescent="0.2">
      <c r="A15" s="2"/>
      <c r="B15" s="67"/>
      <c r="C15" s="44"/>
      <c r="D15" s="45"/>
      <c r="E15" s="45"/>
    </row>
    <row r="16" spans="1:5" x14ac:dyDescent="0.2">
      <c r="A16" s="150" t="s">
        <v>89</v>
      </c>
      <c r="B16" s="149"/>
      <c r="C16" s="50">
        <f>C11+C15</f>
        <v>16054.15</v>
      </c>
      <c r="D16" s="45"/>
      <c r="E16" s="45"/>
    </row>
    <row r="17" spans="1:5" x14ac:dyDescent="0.2">
      <c r="A17" s="148"/>
      <c r="B17" s="149"/>
      <c r="C17" s="12"/>
      <c r="D17" s="45"/>
      <c r="E17" s="45"/>
    </row>
    <row r="18" spans="1:5" x14ac:dyDescent="0.2">
      <c r="A18" s="148"/>
      <c r="B18" s="149"/>
      <c r="C18" s="12"/>
      <c r="D18" s="45"/>
      <c r="E18" s="45"/>
    </row>
    <row r="19" spans="1:5" x14ac:dyDescent="0.2">
      <c r="A19" s="14"/>
      <c r="B19" s="45"/>
      <c r="C19" s="13"/>
      <c r="D19" s="45"/>
      <c r="E19" s="45"/>
    </row>
    <row r="20" spans="1:5" x14ac:dyDescent="0.2">
      <c r="A20" s="14"/>
      <c r="B20" s="45"/>
      <c r="C20" s="13"/>
      <c r="D20" s="45"/>
      <c r="E20" s="45"/>
    </row>
    <row r="21" spans="1:5" x14ac:dyDescent="0.2">
      <c r="A21" s="45" t="s">
        <v>36</v>
      </c>
      <c r="B21" s="10" t="s">
        <v>37</v>
      </c>
      <c r="C21" s="45"/>
      <c r="D21" s="45"/>
      <c r="E21" s="45"/>
    </row>
    <row r="22" spans="1:5" x14ac:dyDescent="0.2">
      <c r="A22" s="45"/>
      <c r="B22" s="45"/>
      <c r="C22" s="45"/>
      <c r="D22" s="45"/>
      <c r="E22" s="45"/>
    </row>
    <row r="23" spans="1:5" x14ac:dyDescent="0.2">
      <c r="A23" s="45" t="s">
        <v>38</v>
      </c>
      <c r="B23" s="10" t="s">
        <v>39</v>
      </c>
      <c r="C23" s="45"/>
      <c r="D23" s="45"/>
      <c r="E23" s="45"/>
    </row>
    <row r="24" spans="1:5" x14ac:dyDescent="0.2">
      <c r="A24" s="45" t="s">
        <v>40</v>
      </c>
      <c r="B24" s="45"/>
      <c r="C24" s="45"/>
      <c r="D24" s="45"/>
      <c r="E24" s="45"/>
    </row>
    <row r="25" spans="1:5" x14ac:dyDescent="0.2">
      <c r="A25" s="45"/>
      <c r="B25" s="45"/>
      <c r="C25" s="45"/>
      <c r="D25" s="45"/>
      <c r="E25" s="45"/>
    </row>
    <row r="26" spans="1:5" x14ac:dyDescent="0.2">
      <c r="A26" s="45"/>
      <c r="B26" s="45"/>
      <c r="C26" s="45"/>
      <c r="D26" s="45"/>
      <c r="E26" s="45"/>
    </row>
    <row r="27" spans="1:5" x14ac:dyDescent="0.2">
      <c r="A27" s="45"/>
      <c r="B27" s="45"/>
      <c r="C27" s="45"/>
      <c r="D27" s="45"/>
      <c r="E27" s="45"/>
    </row>
  </sheetData>
  <mergeCells count="5">
    <mergeCell ref="A17:B17"/>
    <mergeCell ref="A18:B18"/>
    <mergeCell ref="A16:B16"/>
    <mergeCell ref="B3:C3"/>
    <mergeCell ref="B4:C4"/>
  </mergeCells>
  <pageMargins left="0.11811023622047245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5"/>
  <sheetViews>
    <sheetView topLeftCell="A16" workbookViewId="0">
      <selection activeCell="G33" sqref="G33"/>
    </sheetView>
  </sheetViews>
  <sheetFormatPr defaultRowHeight="12.75" x14ac:dyDescent="0.2"/>
  <cols>
    <col min="1" max="1" width="17.140625" customWidth="1"/>
    <col min="2" max="2" width="73" customWidth="1"/>
    <col min="3" max="3" width="17.85546875" customWidth="1"/>
  </cols>
  <sheetData>
    <row r="3" spans="1:3" ht="12.75" customHeight="1" x14ac:dyDescent="0.2">
      <c r="A3" s="45"/>
      <c r="B3" s="152" t="s">
        <v>5</v>
      </c>
      <c r="C3" s="152"/>
    </row>
    <row r="4" spans="1:3" ht="12.75" customHeight="1" x14ac:dyDescent="0.2">
      <c r="A4" s="45"/>
      <c r="B4" s="152" t="s">
        <v>4</v>
      </c>
      <c r="C4" s="152"/>
    </row>
    <row r="5" spans="1:3" ht="11.25" customHeight="1" x14ac:dyDescent="0.2">
      <c r="A5" s="45"/>
      <c r="B5" s="152" t="s">
        <v>56</v>
      </c>
      <c r="C5" s="152"/>
    </row>
    <row r="6" spans="1:3" ht="30" customHeight="1" x14ac:dyDescent="0.25">
      <c r="A6" s="45"/>
      <c r="B6" s="40" t="s">
        <v>204</v>
      </c>
      <c r="C6" s="96"/>
    </row>
    <row r="7" spans="1:3" x14ac:dyDescent="0.2">
      <c r="A7" s="45"/>
      <c r="B7" s="45"/>
      <c r="C7" s="45"/>
    </row>
    <row r="8" spans="1:3" ht="15.75" x14ac:dyDescent="0.25">
      <c r="A8" s="22" t="s">
        <v>0</v>
      </c>
      <c r="B8" s="22" t="s">
        <v>1</v>
      </c>
      <c r="C8" s="22" t="s">
        <v>2</v>
      </c>
    </row>
    <row r="9" spans="1:3" ht="15.75" x14ac:dyDescent="0.25">
      <c r="A9" s="22" t="s">
        <v>57</v>
      </c>
      <c r="B9" s="18" t="s">
        <v>203</v>
      </c>
      <c r="C9" s="17">
        <f>SUM(C11:C27)</f>
        <v>240147.74</v>
      </c>
    </row>
    <row r="10" spans="1:3" ht="15.75" x14ac:dyDescent="0.25">
      <c r="A10" s="22">
        <v>1216013</v>
      </c>
      <c r="B10" s="22" t="s">
        <v>3</v>
      </c>
      <c r="C10" s="121"/>
    </row>
    <row r="11" spans="1:3" ht="15.75" x14ac:dyDescent="0.25">
      <c r="A11" s="22">
        <v>2610</v>
      </c>
      <c r="B11" s="24" t="s">
        <v>189</v>
      </c>
      <c r="C11" s="20">
        <v>1986.51</v>
      </c>
    </row>
    <row r="12" spans="1:3" ht="15.75" x14ac:dyDescent="0.25">
      <c r="A12" s="22"/>
      <c r="B12" s="24" t="s">
        <v>190</v>
      </c>
      <c r="C12" s="20">
        <v>266.44</v>
      </c>
    </row>
    <row r="13" spans="1:3" ht="31.5" x14ac:dyDescent="0.25">
      <c r="A13" s="22"/>
      <c r="B13" s="26" t="s">
        <v>191</v>
      </c>
      <c r="C13" s="105">
        <v>479.22</v>
      </c>
    </row>
    <row r="14" spans="1:3" ht="31.5" x14ac:dyDescent="0.25">
      <c r="A14" s="24"/>
      <c r="B14" s="26" t="s">
        <v>192</v>
      </c>
      <c r="C14" s="20">
        <v>2217.7800000000002</v>
      </c>
    </row>
    <row r="15" spans="1:3" ht="16.5" customHeight="1" x14ac:dyDescent="0.25">
      <c r="A15" s="24"/>
      <c r="B15" s="37" t="s">
        <v>193</v>
      </c>
      <c r="C15" s="24">
        <v>4576.3100000000004</v>
      </c>
    </row>
    <row r="16" spans="1:3" ht="31.5" x14ac:dyDescent="0.25">
      <c r="A16" s="22"/>
      <c r="B16" s="26" t="s">
        <v>194</v>
      </c>
      <c r="C16" s="24">
        <v>2484.37</v>
      </c>
    </row>
    <row r="17" spans="1:3" ht="31.5" x14ac:dyDescent="0.25">
      <c r="A17" s="24"/>
      <c r="B17" s="26" t="s">
        <v>195</v>
      </c>
      <c r="C17" s="24">
        <v>4406.05</v>
      </c>
    </row>
    <row r="18" spans="1:3" ht="15.75" x14ac:dyDescent="0.25">
      <c r="A18" s="24"/>
      <c r="B18" s="26" t="s">
        <v>196</v>
      </c>
      <c r="C18" s="24">
        <v>2926.76</v>
      </c>
    </row>
    <row r="19" spans="1:3" ht="15.75" x14ac:dyDescent="0.25">
      <c r="A19" s="24"/>
      <c r="B19" s="24" t="s">
        <v>197</v>
      </c>
      <c r="C19" s="24">
        <v>12656.71</v>
      </c>
    </row>
    <row r="20" spans="1:3" ht="15.75" x14ac:dyDescent="0.25">
      <c r="A20" s="24"/>
      <c r="B20" s="24" t="s">
        <v>77</v>
      </c>
      <c r="C20" s="24">
        <v>10329.34</v>
      </c>
    </row>
    <row r="21" spans="1:3" ht="15.75" x14ac:dyDescent="0.25">
      <c r="A21" s="24"/>
      <c r="B21" s="24" t="s">
        <v>83</v>
      </c>
      <c r="C21" s="24">
        <v>4827.8900000000003</v>
      </c>
    </row>
    <row r="22" spans="1:3" ht="31.5" x14ac:dyDescent="0.25">
      <c r="A22" s="24"/>
      <c r="B22" s="26" t="s">
        <v>198</v>
      </c>
      <c r="C22" s="24">
        <v>10140.84</v>
      </c>
    </row>
    <row r="23" spans="1:3" ht="15.75" x14ac:dyDescent="0.25">
      <c r="A23" s="24"/>
      <c r="B23" s="24" t="s">
        <v>199</v>
      </c>
      <c r="C23" s="24">
        <v>2448.2199999999998</v>
      </c>
    </row>
    <row r="24" spans="1:3" ht="15.75" x14ac:dyDescent="0.25">
      <c r="A24" s="24"/>
      <c r="B24" s="24" t="s">
        <v>200</v>
      </c>
      <c r="C24" s="24">
        <v>16115.48</v>
      </c>
    </row>
    <row r="25" spans="1:3" ht="15.75" x14ac:dyDescent="0.25">
      <c r="A25" s="24"/>
      <c r="B25" s="24" t="s">
        <v>201</v>
      </c>
      <c r="C25" s="24">
        <v>45185.760000000002</v>
      </c>
    </row>
    <row r="26" spans="1:3" ht="15.75" x14ac:dyDescent="0.25">
      <c r="A26" s="24"/>
      <c r="B26" s="24" t="s">
        <v>202</v>
      </c>
      <c r="C26" s="24">
        <v>9564.06</v>
      </c>
    </row>
    <row r="27" spans="1:3" ht="31.5" x14ac:dyDescent="0.25">
      <c r="A27" s="143"/>
      <c r="B27" s="142" t="s">
        <v>253</v>
      </c>
      <c r="C27" s="21">
        <v>109536</v>
      </c>
    </row>
    <row r="28" spans="1:3" s="45" customFormat="1" x14ac:dyDescent="0.2">
      <c r="A28" s="61"/>
      <c r="B28" s="61"/>
      <c r="C28" s="61"/>
    </row>
    <row r="29" spans="1:3" s="45" customFormat="1" x14ac:dyDescent="0.2">
      <c r="A29" s="61"/>
      <c r="B29" s="61"/>
      <c r="C29" s="61"/>
    </row>
    <row r="30" spans="1:3" s="45" customFormat="1" x14ac:dyDescent="0.2">
      <c r="A30" s="61"/>
      <c r="B30" s="61"/>
      <c r="C30" s="61"/>
    </row>
    <row r="31" spans="1:3" x14ac:dyDescent="0.2">
      <c r="A31" s="61"/>
      <c r="B31" s="61" t="s">
        <v>85</v>
      </c>
      <c r="C31" s="61"/>
    </row>
    <row r="32" spans="1:3" x14ac:dyDescent="0.2">
      <c r="A32" s="61"/>
      <c r="B32" s="84"/>
      <c r="C32" s="61"/>
    </row>
    <row r="33" spans="1:3" s="45" customFormat="1" x14ac:dyDescent="0.2">
      <c r="A33" s="61"/>
      <c r="B33" s="102"/>
      <c r="C33" s="103"/>
    </row>
    <row r="34" spans="1:3" s="45" customFormat="1" x14ac:dyDescent="0.2">
      <c r="A34" s="61"/>
      <c r="B34" s="85"/>
      <c r="C34" s="104"/>
    </row>
    <row r="35" spans="1:3" s="45" customFormat="1" x14ac:dyDescent="0.2">
      <c r="A35" s="61"/>
      <c r="B35" s="85"/>
      <c r="C35" s="61"/>
    </row>
    <row r="36" spans="1:3" s="45" customFormat="1" x14ac:dyDescent="0.2">
      <c r="A36" s="61"/>
      <c r="B36" s="85"/>
      <c r="C36" s="61"/>
    </row>
    <row r="37" spans="1:3" s="45" customFormat="1" x14ac:dyDescent="0.2">
      <c r="A37" s="61"/>
      <c r="B37" s="85"/>
      <c r="C37" s="61"/>
    </row>
    <row r="38" spans="1:3" s="45" customFormat="1" x14ac:dyDescent="0.2">
      <c r="A38" s="61"/>
      <c r="B38" s="85"/>
      <c r="C38" s="61"/>
    </row>
    <row r="39" spans="1:3" s="45" customFormat="1" x14ac:dyDescent="0.2">
      <c r="A39" s="61"/>
      <c r="B39" s="85"/>
      <c r="C39" s="61"/>
    </row>
    <row r="40" spans="1:3" s="45" customFormat="1" x14ac:dyDescent="0.2">
      <c r="A40" s="61"/>
      <c r="B40" s="85"/>
      <c r="C40" s="61"/>
    </row>
    <row r="41" spans="1:3" s="45" customFormat="1" x14ac:dyDescent="0.2">
      <c r="A41" s="61"/>
      <c r="B41" s="85"/>
      <c r="C41" s="61"/>
    </row>
    <row r="42" spans="1:3" s="45" customFormat="1" x14ac:dyDescent="0.2">
      <c r="A42" s="61"/>
      <c r="B42" s="85"/>
      <c r="C42" s="61"/>
    </row>
    <row r="43" spans="1:3" s="45" customFormat="1" x14ac:dyDescent="0.2">
      <c r="A43" s="61"/>
      <c r="B43" s="85"/>
      <c r="C43" s="61"/>
    </row>
    <row r="44" spans="1:3" s="45" customFormat="1" x14ac:dyDescent="0.2">
      <c r="A44" s="61"/>
      <c r="B44" s="85"/>
      <c r="C44" s="61"/>
    </row>
    <row r="45" spans="1:3" s="45" customFormat="1" x14ac:dyDescent="0.2">
      <c r="A45" s="61"/>
      <c r="B45" s="85"/>
      <c r="C45" s="61"/>
    </row>
    <row r="46" spans="1:3" s="45" customFormat="1" x14ac:dyDescent="0.2">
      <c r="A46" s="61"/>
      <c r="B46" s="85"/>
      <c r="C46" s="61"/>
    </row>
    <row r="47" spans="1:3" s="45" customFormat="1" x14ac:dyDescent="0.2">
      <c r="A47" s="61"/>
      <c r="B47" s="85"/>
      <c r="C47" s="61"/>
    </row>
    <row r="48" spans="1:3" s="45" customFormat="1" x14ac:dyDescent="0.2">
      <c r="A48" s="61"/>
      <c r="B48" s="85"/>
      <c r="C48" s="61"/>
    </row>
    <row r="49" spans="1:3" s="45" customFormat="1" x14ac:dyDescent="0.2">
      <c r="A49" s="61"/>
      <c r="B49" s="84"/>
      <c r="C49" s="61"/>
    </row>
    <row r="50" spans="1:3" s="45" customFormat="1" x14ac:dyDescent="0.2">
      <c r="A50" s="61"/>
      <c r="B50" s="84"/>
      <c r="C50" s="61"/>
    </row>
    <row r="51" spans="1:3" s="45" customFormat="1" x14ac:dyDescent="0.2">
      <c r="A51" s="61"/>
      <c r="B51" s="84"/>
      <c r="C51" s="61"/>
    </row>
    <row r="53" spans="1:3" x14ac:dyDescent="0.2">
      <c r="A53" s="5" t="s">
        <v>92</v>
      </c>
      <c r="B53" s="45"/>
      <c r="C53" s="45"/>
    </row>
    <row r="55" spans="1:3" x14ac:dyDescent="0.2">
      <c r="B55" s="45"/>
      <c r="C55" s="45"/>
    </row>
  </sheetData>
  <mergeCells count="3">
    <mergeCell ref="B3:C3"/>
    <mergeCell ref="B4:C4"/>
    <mergeCell ref="B5:C5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спеціальний фонд</vt:lpstr>
      <vt:lpstr>загальний фонд </vt:lpstr>
      <vt:lpstr>КП Овруч </vt:lpstr>
      <vt:lpstr>КП Водоканал</vt:lpstr>
      <vt:lpstr>КП Гарне місто</vt:lpstr>
      <vt:lpstr>КП Відродження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FinViddil1</cp:lastModifiedBy>
  <cp:lastPrinted>2019-09-03T05:20:47Z</cp:lastPrinted>
  <dcterms:created xsi:type="dcterms:W3CDTF">2017-03-14T16:38:03Z</dcterms:created>
  <dcterms:modified xsi:type="dcterms:W3CDTF">2019-09-05T12:00:08Z</dcterms:modified>
</cp:coreProperties>
</file>