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спеціальний фонд" sheetId="5" r:id="rId1"/>
    <sheet name="загальний фонд " sheetId="3" r:id="rId2"/>
    <sheet name="КП Овруч " sheetId="9" r:id="rId3"/>
    <sheet name="КП Гарне місто " sheetId="11" r:id="rId4"/>
    <sheet name="КП Відродження " sheetId="10" r:id="rId5"/>
    <sheet name="КП Водоканал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3" l="1"/>
  <c r="C41" i="3"/>
  <c r="C62" i="3" l="1"/>
  <c r="C20" i="5" l="1"/>
  <c r="C9" i="5"/>
  <c r="C105" i="3" l="1"/>
  <c r="C86" i="3"/>
  <c r="C52" i="3" l="1"/>
  <c r="C16" i="3" l="1"/>
  <c r="C11" i="3"/>
  <c r="C6" i="10" l="1"/>
  <c r="C25" i="3" l="1"/>
  <c r="C8" i="6" l="1"/>
  <c r="C15" i="5" l="1"/>
  <c r="C12" i="5" s="1"/>
  <c r="C10" i="5"/>
  <c r="C103" i="3"/>
  <c r="C102" i="3" s="1"/>
  <c r="C14" i="5" l="1"/>
  <c r="C56" i="3"/>
  <c r="C46" i="3" l="1"/>
  <c r="C43" i="3" l="1"/>
  <c r="C111" i="3"/>
  <c r="C9" i="11"/>
  <c r="C85" i="3" l="1"/>
  <c r="C23" i="9" l="1"/>
  <c r="C8" i="9" l="1"/>
  <c r="C84" i="3" l="1"/>
  <c r="C45" i="3" l="1"/>
  <c r="C82" i="3" l="1"/>
  <c r="C7" i="3" l="1"/>
  <c r="C66" i="3"/>
  <c r="C61" i="3" s="1"/>
  <c r="C27" i="3" l="1"/>
  <c r="C24" i="3" l="1"/>
  <c r="C23" i="3"/>
  <c r="C7" i="5" l="1"/>
  <c r="C19" i="5" s="1"/>
  <c r="C22" i="3" l="1"/>
  <c r="C20" i="3" s="1"/>
  <c r="C78" i="3" l="1"/>
  <c r="C44" i="3" l="1"/>
  <c r="C110" i="3" s="1"/>
</calcChain>
</file>

<file path=xl/sharedStrings.xml><?xml version="1.0" encoding="utf-8"?>
<sst xmlns="http://schemas.openxmlformats.org/spreadsheetml/2006/main" count="221" uniqueCount="138">
  <si>
    <t>ТКВКБМС</t>
  </si>
  <si>
    <t>Назва робіт (послуг)</t>
  </si>
  <si>
    <t>Сума</t>
  </si>
  <si>
    <t xml:space="preserve"> В тому числі: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</si>
  <si>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</si>
  <si>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</si>
  <si>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</si>
  <si>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</si>
  <si>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</si>
  <si>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Обслуговування вуличного освітлення</t>
  </si>
  <si>
    <t>Водопровід 1216013</t>
  </si>
  <si>
    <t>Інша діяльність 1216090</t>
  </si>
  <si>
    <t>Утримання та розвиток автомобільних доріг  1217461</t>
  </si>
  <si>
    <t>предмети, матеріали, обладнання та інвентар</t>
  </si>
  <si>
    <t>Оплата послуг (крім комунальних)</t>
  </si>
  <si>
    <t>Відділ ЖКГБ</t>
  </si>
  <si>
    <t>Субсидії та поточні трансферти підприємствам (установам, організаціям)</t>
  </si>
  <si>
    <t>Зелене господарство</t>
  </si>
  <si>
    <t>по відділу загальний фонд</t>
  </si>
  <si>
    <t>Головний бухгалтер                                                                                                    Л.В.Гавриловська</t>
  </si>
  <si>
    <t xml:space="preserve">КП "Відродження" </t>
  </si>
  <si>
    <t>В тому числі:</t>
  </si>
  <si>
    <t>Додаток до листа № ___ від _______________</t>
  </si>
  <si>
    <t>Організація благоустрою населених пунктів 1216030</t>
  </si>
  <si>
    <t>по Комунальним підприємствам</t>
  </si>
  <si>
    <t>Забезпечення діяльності місцевої пожежної охорони  1218130</t>
  </si>
  <si>
    <t>по відділу спеціальний фонд</t>
  </si>
  <si>
    <t xml:space="preserve">до Інформації про виконання </t>
  </si>
  <si>
    <t>Додаток 5</t>
  </si>
  <si>
    <t xml:space="preserve">КП "Водоканал" </t>
  </si>
  <si>
    <t xml:space="preserve">      міського бюджету за 2019 рік                                                                                                                      </t>
  </si>
  <si>
    <t>Вартість електроенергії</t>
  </si>
  <si>
    <t>Начальник   відділу                                                                                                       О.П.Редчиць</t>
  </si>
  <si>
    <t>Всього оплачено видатків</t>
  </si>
  <si>
    <t xml:space="preserve">Всього оплачено видатків </t>
  </si>
  <si>
    <t xml:space="preserve">Всього оплачено видатків  </t>
  </si>
  <si>
    <t>Вивіз сміття</t>
  </si>
  <si>
    <t>Прибирання вулиць, парків двірниками</t>
  </si>
  <si>
    <t>Гол. бухгалтер                                                            М. Г. Полова</t>
  </si>
  <si>
    <t>Директор КП "Водоканал"                                             О. А. Латаш</t>
  </si>
  <si>
    <t>Головний бухгалтер                                                        Л.В.Гавриловська</t>
  </si>
  <si>
    <t>Начальник  відділу                                                                        О.П.Редчиць</t>
  </si>
  <si>
    <t>Будівництво об`єктів 1217310 (07)</t>
  </si>
  <si>
    <t>Поточний ремонт водогінної мережі с.Коптівщина Овруцького району</t>
  </si>
  <si>
    <t xml:space="preserve">                                                                                                                                             Додаток до листа</t>
  </si>
  <si>
    <t xml:space="preserve">                                                                                                                                        від 03.08.2020р.№ 1</t>
  </si>
  <si>
    <t>Благоустрій</t>
  </si>
  <si>
    <t>КПКВК   1216030</t>
  </si>
  <si>
    <t>КЕКВ     2610</t>
  </si>
  <si>
    <t>Прибирання вулиць,тротуарів,проїздів,парків,скверів</t>
  </si>
  <si>
    <t>Директор</t>
  </si>
  <si>
    <t>П.А.Грищенко</t>
  </si>
  <si>
    <t>Гол.бухгалтер</t>
  </si>
  <si>
    <t>Л.Г.Шиманська</t>
  </si>
  <si>
    <t>М.П.</t>
  </si>
  <si>
    <t>КП "Гарне місто"</t>
  </si>
  <si>
    <t>Обрізання обмолоді, кронування, зрізання аварійних дерев, обрізання дикорослиз кущів</t>
  </si>
  <si>
    <t>Вивіз сміття, перев.матер. та розч. снігу по Норинському старостинському округу</t>
  </si>
  <si>
    <t>Утримання та розвиток автомобільних доріг та дорожньої інфраструктури 1217461</t>
  </si>
  <si>
    <t xml:space="preserve">                        Головний бухгалтер                                                                      Хоменко Н.П.</t>
  </si>
  <si>
    <t>за отрим. Бензин А-95 (ПП ОвручГазАвто) 360л</t>
  </si>
  <si>
    <t>за послуги по зберіганню щебню (ПРАТ Товкачівський ГЗК)</t>
  </si>
  <si>
    <t>Капітальне будівництво (придбання ) інших обєктів</t>
  </si>
  <si>
    <t xml:space="preserve">                       Директора                                                                    Дуб А.І.</t>
  </si>
  <si>
    <t>Послуги з обслуговування тимчасового притулку для тварин</t>
  </si>
  <si>
    <t>Поточний ремонт водогінної мережі с. В.Хайча Овруцького району</t>
  </si>
  <si>
    <t>Поточний ремонт водогінної мережі с. Клинець Овруцького району</t>
  </si>
  <si>
    <t>Поточний ремонт водогінної мережі с. Черепинки  Овруцького району</t>
  </si>
  <si>
    <t>Поточний ремонт водогінної мережі с. Покалів Овруцького району</t>
  </si>
  <si>
    <t>Поточний ремонт водогінної мережі с. Дубовий Гай Овруцького району</t>
  </si>
  <si>
    <t>Поточний ремонт водогінної мережі с. Левковичі Овруцького району</t>
  </si>
  <si>
    <t>Поточний ремонт водогінної мережі с. Заськи Овруцького району</t>
  </si>
  <si>
    <t xml:space="preserve">Директор                                                                Чичирко М.В.                           </t>
  </si>
  <si>
    <t>Звіт про проведені видатки станом за листопад  2020року по   Відділу житлово - комунального  господарства, благоустрою  Овруцької міської ради</t>
  </si>
  <si>
    <t xml:space="preserve">Всього оплачено видатків за листопад 2020р. </t>
  </si>
  <si>
    <t>попередня оплата за періодичні видання (Казна України)</t>
  </si>
  <si>
    <t>за отриманий антифриз, вогнегасник (ФОП Гаращук Л.І.)</t>
  </si>
  <si>
    <t>за отриманий картридж Canon 725 GG(ФОП Титарчук В.М.)</t>
  </si>
  <si>
    <t>за отрим.послуги по поточному ремонту та  заправці картриджів (ПП Титарчук В.М.)</t>
  </si>
  <si>
    <t>за отриманий засіб КЗІ "Secure Token-337М  (ФОП Терещук А.В.)</t>
  </si>
  <si>
    <t>за отрим.інформаційні послуги  КЕП "Комерційний" (ФОП Терещук А.В.)</t>
  </si>
  <si>
    <t>за отрим. послуги по доставці періодичних видань (Укрпошта)</t>
  </si>
  <si>
    <t>Всього оплачено видатків за листопад 2020р.</t>
  </si>
  <si>
    <t>за отрим. Шина, редуктор, карбюратор, косильна головка, цепки (ПП Гаращук Л.І)</t>
  </si>
  <si>
    <t>Теслюк П.О. за чищення колодязів  в с.В.Фосня-3.</t>
  </si>
  <si>
    <t>АнтонюкС.Г. за поточний ремонт, монтаж, демонтаж насоса, чищення криниці   в с.Довгиничі-1</t>
  </si>
  <si>
    <t>Теслюк П.О. за чищення колодязів  в с.Острів-3.</t>
  </si>
  <si>
    <t>Теслюк П.О. за чищення колодязів  в с.М.Чернігівка-1, с.В.Чернігівка -1 .</t>
  </si>
  <si>
    <t>за отрм.послуги  з благоустрою по облаштуванню переходу через річку Норинь у м.Овруч (КП"Водоканал")</t>
  </si>
  <si>
    <t>за отрим. послуги екскаватора в с.М.Чернігівка (ДП"Овруцьке лісове господарство")</t>
  </si>
  <si>
    <t>за отрм.послуги автомобіля МАЗ 54341 з тралом( ДП"Овруцьке лісове господарство")</t>
  </si>
  <si>
    <t>за отрим. Накриття на колодязь (ПП "ВК Металіст")</t>
  </si>
  <si>
    <t>за отрм.послуги  з благоустрою по поточ. ремонту сходів по провулку Василівському  у м.Овруч (КП"Водоканал")</t>
  </si>
  <si>
    <t>Всього оплачено видатків за листопад   2020р.</t>
  </si>
  <si>
    <t>поточний ремонт  вул.Поліська в с.Заріччя (ФОП Кушнерчук Н.І.)</t>
  </si>
  <si>
    <t>поточний ремонт  вул.Садова в с.Заріччя (ФОП Кушнерчук Н.І.)</t>
  </si>
  <si>
    <t>поточний ремонт  вул.Дружби в с.Заріччя (ФОП Кушнерчук Н.І.)</t>
  </si>
  <si>
    <t>поточний ремонт  вул.Перемоги в с.Заріччя (ФОП Кушнерчук Н.І.)</t>
  </si>
  <si>
    <t>поточний ремонт  вул.Речейна в с.Заськи (ФОП Кушнерчук Н.І.)</t>
  </si>
  <si>
    <t>поточний ремонт  вул.Молодіжна в с.Заськи (ФОП Кушнерчук Н.І.)</t>
  </si>
  <si>
    <t>поточний ремонт  вул.Південна в с.Заріччя (ФОП Кушнерчук Н.І.)</t>
  </si>
  <si>
    <t>поточний ремонт  вул.Жовтнева в с.Заріччя (ФОП Кушнерчук Н.І.)</t>
  </si>
  <si>
    <t>поточний ремонт  вул.1 Травняв в с.С.Шоломківська (ФОП Кушнерчук Н.І.)</t>
  </si>
  <si>
    <t>поточний ремонт  вул.Залізнична в с.Шоломки (ФОП Кушнерчук Н.І.)</t>
  </si>
  <si>
    <t>поточний ремонт  вул.Яблунева в  с.Коптівщина (ФОП Кушнерчук Н.І.)</t>
  </si>
  <si>
    <t>поточний ремонт  вул.Набережна в м.Овруч (ФОП Кушнерчук Н.І.)</t>
  </si>
  <si>
    <t>поточний ремонт  вул.4-ої Гвардійської в м.Овруч (ФОП Кушнерчук Н.І.)</t>
  </si>
  <si>
    <t>поточний ремонт  дорожнього покриття дороги місцевого значення загального користування СО61436 Піщаниця – Мочульня Овруцького району Житомирської області(ФОП Кушнерчук Н.І.)</t>
  </si>
  <si>
    <t>поточний ремонт  дорожнього покриття дороги місцевого значення загального користування СО61436 Піщаниця – Мочульня Овруцького району Житомирської області(ПП "Автомагістраль".)</t>
  </si>
  <si>
    <t>поточний ремонт  вул.О.С.Шваб в с.Заріччя (ФОП Кушнерчук Н.І.)</t>
  </si>
  <si>
    <t>поточний ремонт  вул.Заводська  в с.С.Шоломківська(ФОП Кушнерчук Н.І.)</t>
  </si>
  <si>
    <t xml:space="preserve">Всього видатків по  спеціальному  фонду  за листопад  2020р. </t>
  </si>
  <si>
    <t>за виконані роботи по обєкту "Будівництво каналізаційної насосної станції та напорного колектора по вул.Володимира Богораза м.Овруч Житомирської області " (виконавець ДП "ПМК-157")</t>
  </si>
  <si>
    <t>Звіт про проведені видатки за  листопад  2020 р. по   Відділу житлово - комунального  господарства, благоустрою  Овруцької міської ради</t>
  </si>
  <si>
    <t>Всього оплачено видатків за листопад  2020р.</t>
  </si>
  <si>
    <t>Всього оплачено видатків за  листопад  2020р.</t>
  </si>
  <si>
    <t xml:space="preserve">Всього оплачено видатків за листопад  2020р.  </t>
  </si>
  <si>
    <t>Всього видатків по відділу за листопад   2020р.</t>
  </si>
  <si>
    <t>Звіт про проведені видатки за __листопад__2020р.</t>
  </si>
  <si>
    <t>Встановлення паркану біля будинку 1 по вулиці Древлянська</t>
  </si>
  <si>
    <t>Звіт про проведені видатки за листопад  2020р.  КП "Овруч"</t>
  </si>
  <si>
    <t>Демонтаж та мощення тротуарної плитки</t>
  </si>
  <si>
    <t>Підмитання вулиць механічною щіткою</t>
  </si>
  <si>
    <t>Навантаження, розвантаження вручну та перевезення колодязних кришок</t>
  </si>
  <si>
    <t xml:space="preserve">Всього оплачено видатків за листопад 2020 року </t>
  </si>
  <si>
    <t>Підмітання вулиць механічною щіткою</t>
  </si>
  <si>
    <t>Облаштування майданчиків для збору ТПВ, встановлення та відновлення дорожніх знаків, облаштування  бордюр</t>
  </si>
  <si>
    <t>Облаштування майданчиків  для збору ТПВ, встановлення та відновлення дорожніх знаків, облаштування бордюр</t>
  </si>
  <si>
    <t>Обрізання обмолоді, кронування, зрізання аварійних дерев, обрізання дикорослих кущів</t>
  </si>
  <si>
    <t>Поточний ремонт дорожього покриття</t>
  </si>
  <si>
    <t>Звіт про проведені видатки за листопад  2020р  по    КП "Водоканал"  Овруцької міської ради</t>
  </si>
  <si>
    <t>Поточний ремонт водопровідних  та каналізаційних оглядових колодязів вул.Т.Шевченка 53, пров.Василівському 3, Відродження 42</t>
  </si>
  <si>
    <t>Поточний ремонт водогінної мережі с.Велика Чернігівка Овруцького району</t>
  </si>
  <si>
    <t>Поточний ремонт водогінної мережі с. Збраньки   Овруцького району</t>
  </si>
  <si>
    <t>Поточний ремонт водогінної мережі с.  Норинськ Овруцького району</t>
  </si>
  <si>
    <t>Поточний ремонт водогінної мережі с. Гошів  Овруцького району</t>
  </si>
  <si>
    <t>Поточний ремонт водогінної мережі с. Лукішки Овруцького району</t>
  </si>
  <si>
    <t>Звіт про проведені видатки за  листопад 2020р  по    КП "Відродження"  Овруцької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</si>
</sst>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2" xfId="0" applyFont="1" applyBorder="1"/>
    <xf numFmtId="0" fontId="5" fillId="0" borderId="1" xfId="0" applyFont="1" applyBorder="1"/>
    <xf numFmtId="0" fontId="5" fillId="0" borderId="1" xfId="0" applyFont="1" applyBorder="1" applyAlignment="1"/>
    <xf numFmtId="0" fontId="4" fillId="0" borderId="3" xfId="0" applyFont="1" applyBorder="1" applyAlignment="1">
      <alignment wrapText="1"/>
    </xf>
    <xf numFmtId="2" fontId="4" fillId="2" borderId="3" xfId="0" applyNumberFormat="1" applyFont="1" applyFill="1" applyBorder="1"/>
    <xf numFmtId="0" fontId="4" fillId="0" borderId="1" xfId="0" applyFont="1" applyBorder="1"/>
    <xf numFmtId="2" fontId="4" fillId="0" borderId="3" xfId="0" applyNumberFormat="1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3" xfId="0" applyFont="1" applyBorder="1"/>
    <xf numFmtId="2" fontId="5" fillId="0" borderId="1" xfId="0" applyNumberFormat="1" applyFont="1" applyBorder="1"/>
    <xf numFmtId="2" fontId="4" fillId="0" borderId="1" xfId="0" applyNumberFormat="1" applyFont="1" applyBorder="1"/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7" xfId="0" applyFont="1" applyBorder="1"/>
    <xf numFmtId="0" fontId="5" fillId="0" borderId="8" xfId="0" applyFont="1" applyBorder="1"/>
    <xf numFmtId="2" fontId="5" fillId="2" borderId="3" xfId="0" applyNumberFormat="1" applyFont="1" applyFill="1" applyBorder="1"/>
    <xf numFmtId="0" fontId="4" fillId="0" borderId="3" xfId="0" applyFont="1" applyBorder="1"/>
    <xf numFmtId="2" fontId="5" fillId="0" borderId="3" xfId="0" applyNumberFormat="1" applyFont="1" applyBorder="1"/>
    <xf numFmtId="2" fontId="5" fillId="2" borderId="1" xfId="0" applyNumberFormat="1" applyFont="1" applyFill="1" applyBorder="1"/>
    <xf numFmtId="0" fontId="5" fillId="0" borderId="0" xfId="0" applyFont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/>
    <xf numFmtId="0" fontId="5" fillId="0" borderId="3" xfId="0" applyFont="1" applyFill="1" applyBorder="1"/>
    <xf numFmtId="2" fontId="5" fillId="0" borderId="3" xfId="0" applyNumberFormat="1" applyFont="1" applyFill="1" applyBorder="1"/>
    <xf numFmtId="2" fontId="4" fillId="0" borderId="3" xfId="0" applyNumberFormat="1" applyFont="1" applyFill="1" applyBorder="1"/>
    <xf numFmtId="2" fontId="5" fillId="0" borderId="1" xfId="0" applyNumberFormat="1" applyFont="1" applyFill="1" applyBorder="1"/>
    <xf numFmtId="0" fontId="5" fillId="0" borderId="5" xfId="0" applyFont="1" applyBorder="1"/>
    <xf numFmtId="0" fontId="5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Fill="1" applyBorder="1"/>
    <xf numFmtId="0" fontId="4" fillId="0" borderId="6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NumberFormat="1" applyFont="1" applyBorder="1"/>
    <xf numFmtId="0" fontId="4" fillId="0" borderId="1" xfId="0" applyFont="1" applyFill="1" applyBorder="1" applyAlignment="1">
      <alignment horizontal="left" wrapText="1" indent="1"/>
    </xf>
    <xf numFmtId="0" fontId="5" fillId="0" borderId="2" xfId="0" applyFont="1" applyFill="1" applyBorder="1"/>
    <xf numFmtId="0" fontId="4" fillId="0" borderId="2" xfId="0" applyFont="1" applyFill="1" applyBorder="1"/>
    <xf numFmtId="0" fontId="5" fillId="0" borderId="10" xfId="0" applyFont="1" applyBorder="1"/>
    <xf numFmtId="0" fontId="5" fillId="0" borderId="6" xfId="0" applyFont="1" applyBorder="1"/>
    <xf numFmtId="0" fontId="4" fillId="0" borderId="10" xfId="0" applyFont="1" applyBorder="1" applyAlignment="1">
      <alignment wrapText="1"/>
    </xf>
    <xf numFmtId="0" fontId="5" fillId="2" borderId="1" xfId="0" applyFont="1" applyFill="1" applyBorder="1"/>
    <xf numFmtId="2" fontId="5" fillId="2" borderId="2" xfId="0" applyNumberFormat="1" applyFont="1" applyFill="1" applyBorder="1"/>
    <xf numFmtId="2" fontId="4" fillId="2" borderId="2" xfId="0" applyNumberFormat="1" applyFont="1" applyFill="1" applyBorder="1"/>
    <xf numFmtId="2" fontId="4" fillId="2" borderId="1" xfId="0" applyNumberFormat="1" applyFont="1" applyFill="1" applyBorder="1"/>
    <xf numFmtId="0" fontId="5" fillId="0" borderId="9" xfId="0" applyFont="1" applyFill="1" applyBorder="1"/>
    <xf numFmtId="0" fontId="4" fillId="0" borderId="3" xfId="0" applyFont="1" applyFill="1" applyBorder="1"/>
    <xf numFmtId="0" fontId="5" fillId="0" borderId="2" xfId="0" applyFont="1" applyFill="1" applyBorder="1" applyAlignment="1">
      <alignment wrapText="1"/>
    </xf>
    <xf numFmtId="0" fontId="0" fillId="0" borderId="1" xfId="0" applyBorder="1"/>
    <xf numFmtId="0" fontId="5" fillId="2" borderId="1" xfId="0" applyFont="1" applyFill="1" applyBorder="1" applyAlignment="1">
      <alignment wrapText="1"/>
    </xf>
    <xf numFmtId="0" fontId="5" fillId="0" borderId="7" xfId="0" applyFont="1" applyFill="1" applyBorder="1"/>
    <xf numFmtId="0" fontId="4" fillId="0" borderId="2" xfId="0" applyFont="1" applyFill="1" applyBorder="1" applyAlignment="1">
      <alignment wrapText="1"/>
    </xf>
    <xf numFmtId="0" fontId="5" fillId="0" borderId="6" xfId="0" applyFont="1" applyFill="1" applyBorder="1"/>
    <xf numFmtId="0" fontId="4" fillId="0" borderId="6" xfId="0" applyFont="1" applyBorder="1" applyAlignment="1">
      <alignment wrapText="1"/>
    </xf>
    <xf numFmtId="2" fontId="5" fillId="0" borderId="8" xfId="0" applyNumberFormat="1" applyFont="1" applyBorder="1"/>
    <xf numFmtId="2" fontId="4" fillId="0" borderId="1" xfId="0" applyNumberFormat="1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5" fillId="0" borderId="2" xfId="0" applyNumberFormat="1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2" fontId="4" fillId="0" borderId="8" xfId="0" applyNumberFormat="1" applyFont="1" applyBorder="1"/>
    <xf numFmtId="2" fontId="4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righ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B16" sqref="B16"/>
    </sheetView>
  </sheetViews>
  <sheetFormatPr defaultRowHeight="12.75" x14ac:dyDescent="0.2"/>
  <cols>
    <col min="1" max="1" width="24.140625" customWidth="1"/>
    <col min="2" max="2" width="87.140625" customWidth="1"/>
    <col min="3" max="3" width="16.7109375" customWidth="1"/>
    <col min="4" max="4" width="10.42578125" bestFit="1" customWidth="1"/>
  </cols>
  <sheetData>
    <row r="1" spans="1:9" x14ac:dyDescent="0.2">
      <c r="B1" s="2"/>
    </row>
    <row r="2" spans="1:9" x14ac:dyDescent="0.2">
      <c r="B2" s="84"/>
      <c r="C2" s="85"/>
    </row>
    <row r="3" spans="1:9" x14ac:dyDescent="0.2">
      <c r="B3" s="84"/>
      <c r="C3" s="85"/>
    </row>
    <row r="4" spans="1:9" ht="60.75" x14ac:dyDescent="0.3">
      <c r="A4" s="12"/>
      <c r="B4" s="13" t="s">
        <v>113</v>
      </c>
      <c r="C4" s="14"/>
      <c r="D4" s="2"/>
      <c r="E4" s="2"/>
      <c r="F4" s="2"/>
      <c r="G4" s="2"/>
      <c r="H4" s="2"/>
      <c r="I4" s="2"/>
    </row>
    <row r="5" spans="1:9" ht="20.25" x14ac:dyDescent="0.3">
      <c r="A5" s="12"/>
      <c r="B5" s="12"/>
      <c r="C5" s="12"/>
    </row>
    <row r="6" spans="1:9" ht="20.25" x14ac:dyDescent="0.3">
      <c r="A6" s="15" t="s">
        <v>0</v>
      </c>
      <c r="B6" s="32" t="s">
        <v>1</v>
      </c>
      <c r="C6" s="15" t="s">
        <v>2</v>
      </c>
    </row>
    <row r="7" spans="1:9" s="5" customFormat="1" ht="60.75" x14ac:dyDescent="0.3">
      <c r="A7" s="52" t="s">
        <v>42</v>
      </c>
      <c r="B7" s="60" t="s">
        <v>74</v>
      </c>
      <c r="C7" s="48">
        <f>C9</f>
        <v>453887.29</v>
      </c>
    </row>
    <row r="8" spans="1:9" ht="20.25" x14ac:dyDescent="0.3">
      <c r="A8" s="15"/>
      <c r="B8" s="32" t="s">
        <v>3</v>
      </c>
      <c r="C8" s="29"/>
    </row>
    <row r="9" spans="1:9" s="5" customFormat="1" ht="20.25" x14ac:dyDescent="0.3">
      <c r="A9" s="15"/>
      <c r="B9" s="61" t="s">
        <v>15</v>
      </c>
      <c r="C9" s="29">
        <f>C10</f>
        <v>453887.29</v>
      </c>
    </row>
    <row r="10" spans="1:9" s="10" customFormat="1" ht="20.25" x14ac:dyDescent="0.3">
      <c r="A10" s="15">
        <v>3122</v>
      </c>
      <c r="B10" s="61" t="s">
        <v>62</v>
      </c>
      <c r="C10" s="37">
        <f>C11</f>
        <v>453887.29</v>
      </c>
    </row>
    <row r="11" spans="1:9" s="10" customFormat="1" ht="99" customHeight="1" x14ac:dyDescent="0.3">
      <c r="A11" s="15"/>
      <c r="B11" s="75" t="s">
        <v>112</v>
      </c>
      <c r="C11" s="21">
        <v>453887.29</v>
      </c>
    </row>
    <row r="12" spans="1:9" s="10" customFormat="1" ht="81" x14ac:dyDescent="0.3">
      <c r="A12" s="23" t="s">
        <v>12</v>
      </c>
      <c r="B12" s="43" t="s">
        <v>74</v>
      </c>
      <c r="C12" s="29">
        <f>C15</f>
        <v>19350</v>
      </c>
    </row>
    <row r="13" spans="1:9" s="10" customFormat="1" ht="20.25" x14ac:dyDescent="0.3">
      <c r="A13" s="23"/>
      <c r="B13" s="43" t="s">
        <v>3</v>
      </c>
      <c r="C13" s="29"/>
    </row>
    <row r="14" spans="1:9" s="10" customFormat="1" ht="20.25" x14ac:dyDescent="0.3">
      <c r="A14" s="23"/>
      <c r="B14" s="53" t="s">
        <v>15</v>
      </c>
      <c r="C14" s="29">
        <f>C15</f>
        <v>19350</v>
      </c>
    </row>
    <row r="15" spans="1:9" s="10" customFormat="1" ht="20.25" x14ac:dyDescent="0.3">
      <c r="A15" s="16">
        <v>2240</v>
      </c>
      <c r="B15" s="23" t="s">
        <v>14</v>
      </c>
      <c r="C15" s="29">
        <f>SUM(C16:C18)</f>
        <v>19350</v>
      </c>
    </row>
    <row r="16" spans="1:9" s="10" customFormat="1" ht="30" customHeight="1" x14ac:dyDescent="0.3">
      <c r="A16" s="31"/>
      <c r="B16" s="44" t="s">
        <v>109</v>
      </c>
      <c r="C16" s="30">
        <v>6210</v>
      </c>
    </row>
    <row r="17" spans="1:3" s="10" customFormat="1" ht="43.5" customHeight="1" x14ac:dyDescent="0.3">
      <c r="A17" s="31"/>
      <c r="B17" s="62" t="s">
        <v>110</v>
      </c>
      <c r="C17" s="30">
        <v>7860</v>
      </c>
    </row>
    <row r="18" spans="1:3" s="10" customFormat="1" ht="49.5" customHeight="1" x14ac:dyDescent="0.3">
      <c r="A18" s="32"/>
      <c r="B18" s="62" t="s">
        <v>99</v>
      </c>
      <c r="C18" s="30">
        <v>5280</v>
      </c>
    </row>
    <row r="19" spans="1:3" s="5" customFormat="1" ht="40.5" x14ac:dyDescent="0.3">
      <c r="A19" s="16"/>
      <c r="B19" s="31" t="s">
        <v>111</v>
      </c>
      <c r="C19" s="29">
        <f>C7+C12</f>
        <v>473237.29</v>
      </c>
    </row>
    <row r="20" spans="1:3" s="5" customFormat="1" ht="20.25" x14ac:dyDescent="0.3">
      <c r="A20" s="16"/>
      <c r="B20" s="31" t="s">
        <v>26</v>
      </c>
      <c r="C20" s="29">
        <f>C10+C15</f>
        <v>473237.29</v>
      </c>
    </row>
    <row r="21" spans="1:3" s="5" customFormat="1" ht="20.25" x14ac:dyDescent="0.3">
      <c r="A21" s="16"/>
      <c r="B21" s="43" t="s">
        <v>24</v>
      </c>
      <c r="C21" s="29">
        <v>0</v>
      </c>
    </row>
    <row r="22" spans="1:3" s="5" customFormat="1" ht="20.25" x14ac:dyDescent="0.3">
      <c r="A22" s="16"/>
      <c r="B22" s="31"/>
      <c r="C22" s="29"/>
    </row>
    <row r="23" spans="1:3" ht="20.25" x14ac:dyDescent="0.3">
      <c r="A23" s="20"/>
      <c r="B23" s="33"/>
      <c r="C23" s="20"/>
    </row>
    <row r="24" spans="1:3" ht="20.25" x14ac:dyDescent="0.3">
      <c r="A24" s="12"/>
      <c r="B24" s="12"/>
      <c r="C24" s="12"/>
    </row>
    <row r="25" spans="1:3" ht="20.25" x14ac:dyDescent="0.3">
      <c r="A25" s="12"/>
      <c r="B25" s="42" t="s">
        <v>32</v>
      </c>
      <c r="C25" s="12"/>
    </row>
    <row r="26" spans="1:3" ht="20.25" x14ac:dyDescent="0.3">
      <c r="A26" s="12"/>
      <c r="B26" s="42" t="s">
        <v>19</v>
      </c>
      <c r="C26" s="12"/>
    </row>
  </sheetData>
  <mergeCells count="2">
    <mergeCell ref="B2:C2"/>
    <mergeCell ref="B3:C3"/>
  </mergeCells>
  <pageMargins left="0.7" right="0.7" top="0.75" bottom="0.75" header="0.3" footer="0.3"/>
  <pageSetup paperSize="9" scale="7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topLeftCell="A104" workbookViewId="0">
      <selection activeCell="B87" sqref="B87:C100"/>
    </sheetView>
  </sheetViews>
  <sheetFormatPr defaultRowHeight="12.75" x14ac:dyDescent="0.2"/>
  <cols>
    <col min="1" max="1" width="25.85546875" customWidth="1"/>
    <col min="2" max="2" width="108.5703125" customWidth="1"/>
    <col min="3" max="3" width="19.28515625" customWidth="1"/>
    <col min="4" max="4" width="10.42578125" bestFit="1" customWidth="1"/>
  </cols>
  <sheetData>
    <row r="1" spans="1:9" s="10" customFormat="1" x14ac:dyDescent="0.2"/>
    <row r="2" spans="1:9" s="10" customFormat="1" x14ac:dyDescent="0.2"/>
    <row r="3" spans="1:9" ht="75.75" customHeight="1" x14ac:dyDescent="0.3">
      <c r="A3" s="12"/>
      <c r="B3" s="13" t="s">
        <v>73</v>
      </c>
      <c r="C3" s="14"/>
      <c r="D3" s="1"/>
      <c r="E3" s="1"/>
      <c r="F3" s="1"/>
      <c r="G3" s="1"/>
      <c r="H3" s="1"/>
      <c r="I3" s="1"/>
    </row>
    <row r="4" spans="1:9" s="10" customFormat="1" ht="30" customHeight="1" x14ac:dyDescent="0.3">
      <c r="A4" s="12"/>
      <c r="B4" s="13"/>
      <c r="C4" s="14"/>
      <c r="D4" s="11"/>
      <c r="E4" s="11"/>
      <c r="F4" s="11"/>
      <c r="G4" s="11"/>
      <c r="H4" s="11"/>
      <c r="I4" s="11"/>
    </row>
    <row r="5" spans="1:9" ht="12.75" customHeight="1" x14ac:dyDescent="0.3">
      <c r="A5" s="12"/>
      <c r="B5" s="12"/>
      <c r="C5" s="12"/>
    </row>
    <row r="6" spans="1:9" ht="20.25" x14ac:dyDescent="0.3">
      <c r="A6" s="15" t="s">
        <v>0</v>
      </c>
      <c r="B6" s="15" t="s">
        <v>1</v>
      </c>
      <c r="C6" s="15" t="s">
        <v>2</v>
      </c>
    </row>
    <row r="7" spans="1:9" ht="40.5" customHeight="1" x14ac:dyDescent="0.3">
      <c r="A7" s="23" t="s">
        <v>4</v>
      </c>
      <c r="B7" s="43" t="s">
        <v>74</v>
      </c>
      <c r="C7" s="38">
        <f>C9+C10+C11+C16</f>
        <v>93546.220000000016</v>
      </c>
      <c r="D7" s="4"/>
    </row>
    <row r="8" spans="1:9" ht="20.25" x14ac:dyDescent="0.3">
      <c r="A8" s="16"/>
      <c r="B8" s="43" t="s">
        <v>3</v>
      </c>
      <c r="C8" s="63"/>
    </row>
    <row r="9" spans="1:9" ht="20.25" x14ac:dyDescent="0.3">
      <c r="A9" s="17">
        <v>2111</v>
      </c>
      <c r="B9" s="43" t="s">
        <v>5</v>
      </c>
      <c r="C9" s="38">
        <v>72519.75</v>
      </c>
    </row>
    <row r="10" spans="1:9" ht="20.25" x14ac:dyDescent="0.3">
      <c r="A10" s="16">
        <v>2120</v>
      </c>
      <c r="B10" s="43" t="s">
        <v>6</v>
      </c>
      <c r="C10" s="38">
        <v>15954.35</v>
      </c>
    </row>
    <row r="11" spans="1:9" s="5" customFormat="1" ht="20.25" x14ac:dyDescent="0.3">
      <c r="A11" s="15">
        <v>2210</v>
      </c>
      <c r="B11" s="43" t="s">
        <v>13</v>
      </c>
      <c r="C11" s="64">
        <f>SUM(C12:C15)</f>
        <v>3053.32</v>
      </c>
    </row>
    <row r="12" spans="1:9" s="5" customFormat="1" ht="20.25" x14ac:dyDescent="0.3">
      <c r="A12" s="15"/>
      <c r="B12" s="44" t="s">
        <v>75</v>
      </c>
      <c r="C12" s="65">
        <v>636.32000000000005</v>
      </c>
    </row>
    <row r="13" spans="1:9" s="10" customFormat="1" ht="20.25" x14ac:dyDescent="0.3">
      <c r="A13" s="15"/>
      <c r="B13" s="44" t="s">
        <v>76</v>
      </c>
      <c r="C13" s="65">
        <v>565</v>
      </c>
    </row>
    <row r="14" spans="1:9" s="10" customFormat="1" ht="20.25" x14ac:dyDescent="0.3">
      <c r="A14" s="15"/>
      <c r="B14" s="44" t="s">
        <v>77</v>
      </c>
      <c r="C14" s="65">
        <v>462</v>
      </c>
    </row>
    <row r="15" spans="1:9" s="10" customFormat="1" ht="20.25" x14ac:dyDescent="0.3">
      <c r="A15" s="15"/>
      <c r="B15" s="44" t="s">
        <v>79</v>
      </c>
      <c r="C15" s="65">
        <v>1390</v>
      </c>
    </row>
    <row r="16" spans="1:9" s="10" customFormat="1" ht="20.25" x14ac:dyDescent="0.3">
      <c r="A16" s="56">
        <v>2240</v>
      </c>
      <c r="B16" s="48" t="s">
        <v>14</v>
      </c>
      <c r="C16" s="64">
        <f>SUM(C17:C19)</f>
        <v>2018.8</v>
      </c>
    </row>
    <row r="17" spans="1:3" s="10" customFormat="1" ht="20.25" x14ac:dyDescent="0.3">
      <c r="A17" s="79"/>
      <c r="B17" s="47" t="s">
        <v>81</v>
      </c>
      <c r="C17" s="65">
        <v>16.8</v>
      </c>
    </row>
    <row r="18" spans="1:3" s="10" customFormat="1" ht="20.25" x14ac:dyDescent="0.3">
      <c r="A18" s="15"/>
      <c r="B18" s="68" t="s">
        <v>78</v>
      </c>
      <c r="C18" s="65">
        <v>606</v>
      </c>
    </row>
    <row r="19" spans="1:3" s="10" customFormat="1" ht="43.5" customHeight="1" x14ac:dyDescent="0.3">
      <c r="A19" s="15"/>
      <c r="B19" s="78" t="s">
        <v>80</v>
      </c>
      <c r="C19" s="66">
        <v>1396</v>
      </c>
    </row>
    <row r="20" spans="1:3" ht="46.5" customHeight="1" x14ac:dyDescent="0.3">
      <c r="A20" s="71" t="s">
        <v>10</v>
      </c>
      <c r="B20" s="45" t="s">
        <v>82</v>
      </c>
      <c r="C20" s="46">
        <f>C22+C23</f>
        <v>170328.34000000003</v>
      </c>
    </row>
    <row r="21" spans="1:3" ht="20.25" x14ac:dyDescent="0.3">
      <c r="A21" s="16"/>
      <c r="B21" s="43" t="s">
        <v>3</v>
      </c>
      <c r="C21" s="47"/>
    </row>
    <row r="22" spans="1:3" ht="20.25" x14ac:dyDescent="0.3">
      <c r="A22" s="15"/>
      <c r="B22" s="43" t="s">
        <v>20</v>
      </c>
      <c r="C22" s="48">
        <f>C27</f>
        <v>166386.56000000003</v>
      </c>
    </row>
    <row r="23" spans="1:3" s="5" customFormat="1" ht="20.25" x14ac:dyDescent="0.3">
      <c r="A23" s="49"/>
      <c r="B23" s="45" t="s">
        <v>29</v>
      </c>
      <c r="C23" s="46">
        <f>C25</f>
        <v>3941.78</v>
      </c>
    </row>
    <row r="24" spans="1:3" ht="20.25" x14ac:dyDescent="0.3">
      <c r="A24" s="49">
        <v>2610</v>
      </c>
      <c r="B24" s="50" t="s">
        <v>16</v>
      </c>
      <c r="C24" s="46">
        <f>C27+C25</f>
        <v>170328.34000000003</v>
      </c>
    </row>
    <row r="25" spans="1:3" s="5" customFormat="1" ht="20.25" x14ac:dyDescent="0.3">
      <c r="A25" s="49"/>
      <c r="B25" s="45" t="s">
        <v>29</v>
      </c>
      <c r="C25" s="46">
        <f>SUM(C26:C26)</f>
        <v>3941.78</v>
      </c>
    </row>
    <row r="26" spans="1:3" s="5" customFormat="1" ht="40.5" x14ac:dyDescent="0.3">
      <c r="A26" s="49"/>
      <c r="B26" s="18" t="s">
        <v>131</v>
      </c>
      <c r="C26" s="19">
        <v>3941.78</v>
      </c>
    </row>
    <row r="27" spans="1:3" ht="20.25" x14ac:dyDescent="0.3">
      <c r="A27" s="49"/>
      <c r="B27" s="51" t="s">
        <v>20</v>
      </c>
      <c r="C27" s="48">
        <f>SUM(C28:C40)</f>
        <v>166386.56000000003</v>
      </c>
    </row>
    <row r="28" spans="1:3" s="5" customFormat="1" ht="20.25" x14ac:dyDescent="0.3">
      <c r="A28" s="15"/>
      <c r="B28" s="22" t="s">
        <v>65</v>
      </c>
      <c r="C28" s="21">
        <v>19378.45</v>
      </c>
    </row>
    <row r="29" spans="1:3" s="5" customFormat="1" ht="20.25" x14ac:dyDescent="0.3">
      <c r="A29" s="15"/>
      <c r="B29" s="22" t="s">
        <v>132</v>
      </c>
      <c r="C29" s="21">
        <v>32599.57</v>
      </c>
    </row>
    <row r="30" spans="1:3" s="5" customFormat="1" ht="20.25" x14ac:dyDescent="0.3">
      <c r="A30" s="15"/>
      <c r="B30" s="22" t="s">
        <v>133</v>
      </c>
      <c r="C30" s="21">
        <v>32441.52</v>
      </c>
    </row>
    <row r="31" spans="1:3" s="5" customFormat="1" ht="20.25" x14ac:dyDescent="0.3">
      <c r="A31" s="15"/>
      <c r="B31" s="22" t="s">
        <v>134</v>
      </c>
      <c r="C31" s="21">
        <v>10307.19</v>
      </c>
    </row>
    <row r="32" spans="1:3" s="10" customFormat="1" ht="20.25" x14ac:dyDescent="0.3">
      <c r="A32" s="15"/>
      <c r="B32" s="22" t="s">
        <v>66</v>
      </c>
      <c r="C32" s="21">
        <v>4292.96</v>
      </c>
    </row>
    <row r="33" spans="1:3" s="10" customFormat="1" ht="20.25" x14ac:dyDescent="0.3">
      <c r="A33" s="15"/>
      <c r="B33" s="22" t="s">
        <v>43</v>
      </c>
      <c r="C33" s="21">
        <v>9224.51</v>
      </c>
    </row>
    <row r="34" spans="1:3" s="10" customFormat="1" ht="20.25" x14ac:dyDescent="0.3">
      <c r="A34" s="15"/>
      <c r="B34" s="22" t="s">
        <v>135</v>
      </c>
      <c r="C34" s="21">
        <v>5301.13</v>
      </c>
    </row>
    <row r="35" spans="1:3" s="10" customFormat="1" ht="20.25" x14ac:dyDescent="0.3">
      <c r="A35" s="15"/>
      <c r="B35" s="22" t="s">
        <v>67</v>
      </c>
      <c r="C35" s="21">
        <v>1466.05</v>
      </c>
    </row>
    <row r="36" spans="1:3" s="10" customFormat="1" ht="20.25" x14ac:dyDescent="0.3">
      <c r="A36" s="15"/>
      <c r="B36" s="22" t="s">
        <v>68</v>
      </c>
      <c r="C36" s="30">
        <v>2583.6799999999998</v>
      </c>
    </row>
    <row r="37" spans="1:3" s="10" customFormat="1" ht="20.25" x14ac:dyDescent="0.3">
      <c r="A37" s="15"/>
      <c r="B37" s="22" t="s">
        <v>69</v>
      </c>
      <c r="C37" s="30">
        <v>2836.32</v>
      </c>
    </row>
    <row r="38" spans="1:3" s="10" customFormat="1" ht="20.25" x14ac:dyDescent="0.3">
      <c r="A38" s="15"/>
      <c r="B38" s="22" t="s">
        <v>136</v>
      </c>
      <c r="C38" s="30">
        <v>1557.89</v>
      </c>
    </row>
    <row r="39" spans="1:3" s="10" customFormat="1" ht="20.25" x14ac:dyDescent="0.3">
      <c r="A39" s="15"/>
      <c r="B39" s="22" t="s">
        <v>70</v>
      </c>
      <c r="C39" s="30">
        <v>24643.75</v>
      </c>
    </row>
    <row r="40" spans="1:3" s="10" customFormat="1" ht="20.25" x14ac:dyDescent="0.3">
      <c r="A40" s="15"/>
      <c r="B40" s="22" t="s">
        <v>71</v>
      </c>
      <c r="C40" s="30">
        <v>19753.54</v>
      </c>
    </row>
    <row r="41" spans="1:3" ht="40.5" x14ac:dyDescent="0.3">
      <c r="A41" s="52" t="s">
        <v>7</v>
      </c>
      <c r="B41" s="45" t="s">
        <v>93</v>
      </c>
      <c r="C41" s="48">
        <f>C43+C44+C45</f>
        <v>1139113.03</v>
      </c>
    </row>
    <row r="42" spans="1:3" ht="20.25" x14ac:dyDescent="0.3">
      <c r="A42" s="52"/>
      <c r="B42" s="43" t="s">
        <v>3</v>
      </c>
      <c r="C42" s="44"/>
    </row>
    <row r="43" spans="1:3" ht="20.25" x14ac:dyDescent="0.3">
      <c r="A43" s="15"/>
      <c r="B43" s="53" t="s">
        <v>15</v>
      </c>
      <c r="C43" s="38">
        <f>C46+C51+C52+C56</f>
        <v>231441.56</v>
      </c>
    </row>
    <row r="44" spans="1:3" ht="20.25" x14ac:dyDescent="0.3">
      <c r="A44" s="15"/>
      <c r="B44" s="67" t="s">
        <v>8</v>
      </c>
      <c r="C44" s="43">
        <f>C66</f>
        <v>865569.54</v>
      </c>
    </row>
    <row r="45" spans="1:3" s="10" customFormat="1" ht="20.25" x14ac:dyDescent="0.3">
      <c r="A45" s="15"/>
      <c r="B45" s="72" t="s">
        <v>55</v>
      </c>
      <c r="C45" s="48">
        <f>C62</f>
        <v>42101.93</v>
      </c>
    </row>
    <row r="46" spans="1:3" ht="20.25" x14ac:dyDescent="0.3">
      <c r="A46" s="15">
        <v>2111</v>
      </c>
      <c r="B46" s="43" t="s">
        <v>5</v>
      </c>
      <c r="C46" s="38">
        <f>SUM(C47:C50)</f>
        <v>77018.63</v>
      </c>
    </row>
    <row r="47" spans="1:3" s="10" customFormat="1" ht="20.25" x14ac:dyDescent="0.3">
      <c r="A47" s="15"/>
      <c r="B47" s="54" t="s">
        <v>84</v>
      </c>
      <c r="C47" s="66">
        <v>21118.01</v>
      </c>
    </row>
    <row r="48" spans="1:3" s="10" customFormat="1" ht="20.25" x14ac:dyDescent="0.3">
      <c r="A48" s="15"/>
      <c r="B48" s="54" t="s">
        <v>86</v>
      </c>
      <c r="C48" s="66">
        <v>29813.66</v>
      </c>
    </row>
    <row r="49" spans="1:3" s="10" customFormat="1" ht="20.25" x14ac:dyDescent="0.3">
      <c r="A49" s="15"/>
      <c r="B49" s="54" t="s">
        <v>87</v>
      </c>
      <c r="C49" s="66">
        <v>19875.78</v>
      </c>
    </row>
    <row r="50" spans="1:3" s="10" customFormat="1" ht="40.5" x14ac:dyDescent="0.3">
      <c r="A50" s="15"/>
      <c r="B50" s="54" t="s">
        <v>85</v>
      </c>
      <c r="C50" s="66">
        <v>6211.18</v>
      </c>
    </row>
    <row r="51" spans="1:3" ht="20.25" x14ac:dyDescent="0.3">
      <c r="A51" s="15">
        <v>2120</v>
      </c>
      <c r="B51" s="43" t="s">
        <v>6</v>
      </c>
      <c r="C51" s="38">
        <v>16944.09</v>
      </c>
    </row>
    <row r="52" spans="1:3" s="10" customFormat="1" ht="20.25" x14ac:dyDescent="0.3">
      <c r="A52" s="15">
        <v>2210</v>
      </c>
      <c r="B52" s="43" t="s">
        <v>13</v>
      </c>
      <c r="C52" s="38">
        <f>SUM(C53:C55)</f>
        <v>41877</v>
      </c>
    </row>
    <row r="53" spans="1:3" s="10" customFormat="1" ht="20.25" x14ac:dyDescent="0.3">
      <c r="A53" s="15"/>
      <c r="B53" s="44" t="s">
        <v>60</v>
      </c>
      <c r="C53" s="66">
        <v>8262</v>
      </c>
    </row>
    <row r="54" spans="1:3" s="10" customFormat="1" ht="20.25" x14ac:dyDescent="0.3">
      <c r="A54" s="15"/>
      <c r="B54" s="44" t="s">
        <v>91</v>
      </c>
      <c r="C54" s="66">
        <v>26040</v>
      </c>
    </row>
    <row r="55" spans="1:3" s="10" customFormat="1" ht="20.25" x14ac:dyDescent="0.3">
      <c r="A55" s="15"/>
      <c r="B55" s="44" t="s">
        <v>83</v>
      </c>
      <c r="C55" s="66">
        <v>7575</v>
      </c>
    </row>
    <row r="56" spans="1:3" s="5" customFormat="1" ht="20.25" x14ac:dyDescent="0.3">
      <c r="A56" s="15">
        <v>2240</v>
      </c>
      <c r="B56" s="48" t="s">
        <v>14</v>
      </c>
      <c r="C56" s="38">
        <f>SUM(C57:C60)</f>
        <v>95601.84</v>
      </c>
    </row>
    <row r="57" spans="1:3" s="10" customFormat="1" ht="59.25" customHeight="1" x14ac:dyDescent="0.3">
      <c r="A57" s="56"/>
      <c r="B57" s="55" t="s">
        <v>88</v>
      </c>
      <c r="C57" s="66">
        <v>1491.97</v>
      </c>
    </row>
    <row r="58" spans="1:3" s="5" customFormat="1" ht="40.5" x14ac:dyDescent="0.3">
      <c r="A58" s="15"/>
      <c r="B58" s="57" t="s">
        <v>92</v>
      </c>
      <c r="C58" s="66">
        <v>47685.47</v>
      </c>
    </row>
    <row r="59" spans="1:3" s="10" customFormat="1" ht="40.5" x14ac:dyDescent="0.3">
      <c r="A59" s="15"/>
      <c r="B59" s="57" t="s">
        <v>90</v>
      </c>
      <c r="C59" s="66">
        <v>4304.3999999999996</v>
      </c>
    </row>
    <row r="60" spans="1:3" s="10" customFormat="1" ht="42" customHeight="1" x14ac:dyDescent="0.3">
      <c r="A60" s="15"/>
      <c r="B60" s="57" t="s">
        <v>89</v>
      </c>
      <c r="C60" s="66">
        <v>42120</v>
      </c>
    </row>
    <row r="61" spans="1:3" ht="20.25" x14ac:dyDescent="0.3">
      <c r="A61" s="15">
        <v>2610</v>
      </c>
      <c r="B61" s="50" t="s">
        <v>16</v>
      </c>
      <c r="C61" s="38">
        <f>C66</f>
        <v>865569.54</v>
      </c>
    </row>
    <row r="62" spans="1:3" s="10" customFormat="1" ht="20.25" x14ac:dyDescent="0.3">
      <c r="A62" s="15"/>
      <c r="B62" s="43" t="s">
        <v>55</v>
      </c>
      <c r="C62" s="64">
        <f>SUM(C63:C65)</f>
        <v>42101.93</v>
      </c>
    </row>
    <row r="63" spans="1:3" s="10" customFormat="1" ht="20.25" x14ac:dyDescent="0.3">
      <c r="A63" s="15"/>
      <c r="B63" s="20" t="s">
        <v>49</v>
      </c>
      <c r="C63" s="20">
        <v>15324.77</v>
      </c>
    </row>
    <row r="64" spans="1:3" s="10" customFormat="1" ht="20.25" x14ac:dyDescent="0.3">
      <c r="A64" s="15"/>
      <c r="B64" s="22" t="s">
        <v>64</v>
      </c>
      <c r="C64" s="20">
        <v>7738.56</v>
      </c>
    </row>
    <row r="65" spans="1:3" s="10" customFormat="1" ht="20.25" x14ac:dyDescent="0.3">
      <c r="A65" s="15"/>
      <c r="B65" s="80" t="s">
        <v>119</v>
      </c>
      <c r="C65" s="81">
        <v>19038.599999999999</v>
      </c>
    </row>
    <row r="66" spans="1:3" ht="20.25" x14ac:dyDescent="0.3">
      <c r="A66" s="15"/>
      <c r="B66" s="58" t="s">
        <v>8</v>
      </c>
      <c r="C66" s="64">
        <f>SUM(C67:C77)</f>
        <v>865569.54</v>
      </c>
    </row>
    <row r="67" spans="1:3" ht="20.25" x14ac:dyDescent="0.3">
      <c r="A67" s="15"/>
      <c r="B67" s="20" t="s">
        <v>9</v>
      </c>
      <c r="C67" s="82">
        <v>79302.100000000006</v>
      </c>
    </row>
    <row r="68" spans="1:3" s="10" customFormat="1" ht="20.25" x14ac:dyDescent="0.3">
      <c r="A68" s="15"/>
      <c r="B68" s="20" t="s">
        <v>121</v>
      </c>
      <c r="C68" s="82">
        <v>29734.87</v>
      </c>
    </row>
    <row r="69" spans="1:3" ht="20.25" x14ac:dyDescent="0.3">
      <c r="A69" s="15"/>
      <c r="B69" s="20" t="s">
        <v>17</v>
      </c>
      <c r="C69" s="82">
        <v>53233.17</v>
      </c>
    </row>
    <row r="70" spans="1:3" ht="20.25" x14ac:dyDescent="0.3">
      <c r="A70" s="15"/>
      <c r="B70" s="20" t="s">
        <v>36</v>
      </c>
      <c r="C70" s="82">
        <v>249513.4</v>
      </c>
    </row>
    <row r="71" spans="1:3" ht="20.25" x14ac:dyDescent="0.3">
      <c r="A71" s="15"/>
      <c r="B71" s="20" t="s">
        <v>37</v>
      </c>
      <c r="C71" s="82">
        <v>224278.01</v>
      </c>
    </row>
    <row r="72" spans="1:3" s="10" customFormat="1" ht="20.25" x14ac:dyDescent="0.3">
      <c r="A72" s="15"/>
      <c r="B72" s="20" t="s">
        <v>125</v>
      </c>
      <c r="C72" s="82">
        <v>2806.1</v>
      </c>
    </row>
    <row r="73" spans="1:3" ht="20.25" x14ac:dyDescent="0.3">
      <c r="A73" s="15"/>
      <c r="B73" s="20" t="s">
        <v>31</v>
      </c>
      <c r="C73" s="82">
        <v>76899.86</v>
      </c>
    </row>
    <row r="74" spans="1:3" s="10" customFormat="1" ht="40.5" x14ac:dyDescent="0.3">
      <c r="A74" s="15"/>
      <c r="B74" s="55" t="s">
        <v>126</v>
      </c>
      <c r="C74" s="82">
        <v>83418.64</v>
      </c>
    </row>
    <row r="75" spans="1:3" s="10" customFormat="1" ht="20.25" x14ac:dyDescent="0.3">
      <c r="A75" s="15"/>
      <c r="B75" s="22" t="s">
        <v>123</v>
      </c>
      <c r="C75" s="82">
        <v>1625.64</v>
      </c>
    </row>
    <row r="76" spans="1:3" s="10" customFormat="1" ht="39.75" customHeight="1" x14ac:dyDescent="0.3">
      <c r="A76" s="15"/>
      <c r="B76" s="22" t="s">
        <v>128</v>
      </c>
      <c r="C76" s="30">
        <v>52828.82</v>
      </c>
    </row>
    <row r="77" spans="1:3" s="10" customFormat="1" ht="41.25" customHeight="1" x14ac:dyDescent="0.3">
      <c r="A77" s="15"/>
      <c r="B77" s="22" t="s">
        <v>57</v>
      </c>
      <c r="C77" s="83">
        <v>11928.93</v>
      </c>
    </row>
    <row r="78" spans="1:3" ht="40.5" x14ac:dyDescent="0.3">
      <c r="A78" s="52" t="s">
        <v>11</v>
      </c>
      <c r="B78" s="43" t="s">
        <v>114</v>
      </c>
      <c r="C78" s="35">
        <f>SUM(C80:C81)</f>
        <v>10721.36</v>
      </c>
    </row>
    <row r="79" spans="1:3" ht="20.25" x14ac:dyDescent="0.3">
      <c r="A79" s="52"/>
      <c r="B79" s="43" t="s">
        <v>3</v>
      </c>
      <c r="C79" s="19"/>
    </row>
    <row r="80" spans="1:3" ht="20.25" x14ac:dyDescent="0.3">
      <c r="A80" s="16">
        <v>2111</v>
      </c>
      <c r="B80" s="43" t="s">
        <v>5</v>
      </c>
      <c r="C80" s="19">
        <v>8788</v>
      </c>
    </row>
    <row r="81" spans="1:3" ht="20.25" x14ac:dyDescent="0.3">
      <c r="A81" s="16">
        <v>2120</v>
      </c>
      <c r="B81" s="43" t="s">
        <v>6</v>
      </c>
      <c r="C81" s="19">
        <v>1933.36</v>
      </c>
    </row>
    <row r="82" spans="1:3" ht="87" customHeight="1" x14ac:dyDescent="0.3">
      <c r="A82" s="23" t="s">
        <v>12</v>
      </c>
      <c r="B82" s="43" t="s">
        <v>115</v>
      </c>
      <c r="C82" s="35">
        <f>C84+C85</f>
        <v>258242.59999999998</v>
      </c>
    </row>
    <row r="83" spans="1:3" ht="20.25" x14ac:dyDescent="0.3">
      <c r="A83" s="23"/>
      <c r="B83" s="43" t="s">
        <v>3</v>
      </c>
      <c r="C83" s="19"/>
    </row>
    <row r="84" spans="1:3" s="5" customFormat="1" ht="20.25" x14ac:dyDescent="0.3">
      <c r="A84" s="23"/>
      <c r="B84" s="53" t="s">
        <v>15</v>
      </c>
      <c r="C84" s="35">
        <f>C86</f>
        <v>204511.96</v>
      </c>
    </row>
    <row r="85" spans="1:3" s="10" customFormat="1" ht="20.25" x14ac:dyDescent="0.3">
      <c r="A85" s="52"/>
      <c r="B85" s="74" t="s">
        <v>8</v>
      </c>
      <c r="C85" s="35">
        <f>C103</f>
        <v>53730.64</v>
      </c>
    </row>
    <row r="86" spans="1:3" s="5" customFormat="1" ht="20.25" x14ac:dyDescent="0.3">
      <c r="A86" s="23">
        <v>2240</v>
      </c>
      <c r="B86" s="43" t="s">
        <v>14</v>
      </c>
      <c r="C86" s="35">
        <f>SUM(C87:C101)</f>
        <v>204511.96</v>
      </c>
    </row>
    <row r="87" spans="1:3" s="10" customFormat="1" ht="20.25" x14ac:dyDescent="0.3">
      <c r="A87" s="52"/>
      <c r="B87" s="59" t="s">
        <v>94</v>
      </c>
      <c r="C87" s="19">
        <v>5130</v>
      </c>
    </row>
    <row r="88" spans="1:3" s="10" customFormat="1" ht="20.25" x14ac:dyDescent="0.3">
      <c r="A88" s="52"/>
      <c r="B88" s="59" t="s">
        <v>95</v>
      </c>
      <c r="C88" s="19">
        <v>4387</v>
      </c>
    </row>
    <row r="89" spans="1:3" s="10" customFormat="1" ht="20.25" x14ac:dyDescent="0.3">
      <c r="A89" s="52"/>
      <c r="B89" s="59" t="s">
        <v>96</v>
      </c>
      <c r="C89" s="19">
        <v>2490</v>
      </c>
    </row>
    <row r="90" spans="1:3" s="10" customFormat="1" ht="20.25" x14ac:dyDescent="0.3">
      <c r="A90" s="52"/>
      <c r="B90" s="59" t="s">
        <v>97</v>
      </c>
      <c r="C90" s="19">
        <v>3240</v>
      </c>
    </row>
    <row r="91" spans="1:3" s="10" customFormat="1" ht="20.25" x14ac:dyDescent="0.3">
      <c r="A91" s="52"/>
      <c r="B91" s="59" t="s">
        <v>100</v>
      </c>
      <c r="C91" s="19">
        <v>18639</v>
      </c>
    </row>
    <row r="92" spans="1:3" s="10" customFormat="1" ht="20.25" x14ac:dyDescent="0.3">
      <c r="A92" s="52"/>
      <c r="B92" s="59" t="s">
        <v>101</v>
      </c>
      <c r="C92" s="19">
        <v>6392</v>
      </c>
    </row>
    <row r="93" spans="1:3" s="10" customFormat="1" ht="20.25" x14ac:dyDescent="0.3">
      <c r="A93" s="52"/>
      <c r="B93" s="59" t="s">
        <v>98</v>
      </c>
      <c r="C93" s="19">
        <v>4005</v>
      </c>
    </row>
    <row r="94" spans="1:3" s="10" customFormat="1" ht="20.25" x14ac:dyDescent="0.3">
      <c r="A94" s="52"/>
      <c r="B94" s="59" t="s">
        <v>102</v>
      </c>
      <c r="C94" s="19">
        <v>4518</v>
      </c>
    </row>
    <row r="95" spans="1:3" s="10" customFormat="1" ht="20.25" x14ac:dyDescent="0.3">
      <c r="A95" s="52"/>
      <c r="B95" s="59" t="s">
        <v>103</v>
      </c>
      <c r="C95" s="19">
        <v>11928</v>
      </c>
    </row>
    <row r="96" spans="1:3" s="10" customFormat="1" ht="20.25" x14ac:dyDescent="0.3">
      <c r="A96" s="52"/>
      <c r="B96" s="59" t="s">
        <v>104</v>
      </c>
      <c r="C96" s="19">
        <v>47378</v>
      </c>
    </row>
    <row r="97" spans="1:3" s="10" customFormat="1" ht="20.25" x14ac:dyDescent="0.3">
      <c r="A97" s="52"/>
      <c r="B97" s="59" t="s">
        <v>105</v>
      </c>
      <c r="C97" s="19">
        <v>3802</v>
      </c>
    </row>
    <row r="98" spans="1:3" s="10" customFormat="1" ht="20.25" x14ac:dyDescent="0.3">
      <c r="A98" s="52"/>
      <c r="B98" s="59" t="s">
        <v>106</v>
      </c>
      <c r="C98" s="19">
        <v>42303</v>
      </c>
    </row>
    <row r="99" spans="1:3" s="10" customFormat="1" ht="60.75" x14ac:dyDescent="0.3">
      <c r="A99" s="52"/>
      <c r="B99" s="73" t="s">
        <v>107</v>
      </c>
      <c r="C99" s="19">
        <v>26359</v>
      </c>
    </row>
    <row r="100" spans="1:3" s="10" customFormat="1" ht="60.75" x14ac:dyDescent="0.3">
      <c r="A100" s="52"/>
      <c r="B100" s="73" t="s">
        <v>108</v>
      </c>
      <c r="C100" s="19">
        <v>23520.959999999999</v>
      </c>
    </row>
    <row r="101" spans="1:3" s="10" customFormat="1" ht="20.25" x14ac:dyDescent="0.3">
      <c r="A101" s="15"/>
      <c r="B101" s="59" t="s">
        <v>61</v>
      </c>
      <c r="C101" s="19">
        <v>420</v>
      </c>
    </row>
    <row r="102" spans="1:3" s="10" customFormat="1" ht="20.25" x14ac:dyDescent="0.3">
      <c r="A102" s="15">
        <v>2610</v>
      </c>
      <c r="B102" s="73" t="s">
        <v>16</v>
      </c>
      <c r="C102" s="35">
        <f>C103</f>
        <v>53730.64</v>
      </c>
    </row>
    <row r="103" spans="1:3" s="10" customFormat="1" ht="20.25" x14ac:dyDescent="0.3">
      <c r="A103" s="15"/>
      <c r="B103" s="69" t="s">
        <v>8</v>
      </c>
      <c r="C103" s="35">
        <f>C104</f>
        <v>53730.64</v>
      </c>
    </row>
    <row r="104" spans="1:3" s="10" customFormat="1" ht="20.25" x14ac:dyDescent="0.3">
      <c r="A104" s="15"/>
      <c r="B104" s="22" t="s">
        <v>129</v>
      </c>
      <c r="C104" s="77">
        <v>53730.64</v>
      </c>
    </row>
    <row r="105" spans="1:3" s="5" customFormat="1" ht="83.25" customHeight="1" x14ac:dyDescent="0.3">
      <c r="A105" s="52" t="s">
        <v>25</v>
      </c>
      <c r="B105" s="43" t="s">
        <v>116</v>
      </c>
      <c r="C105" s="35">
        <f>C107+C108</f>
        <v>6819.8700000000008</v>
      </c>
    </row>
    <row r="106" spans="1:3" s="5" customFormat="1" ht="20.25" x14ac:dyDescent="0.3">
      <c r="A106" s="23"/>
      <c r="B106" s="43" t="s">
        <v>3</v>
      </c>
      <c r="C106" s="19"/>
    </row>
    <row r="107" spans="1:3" ht="20.25" x14ac:dyDescent="0.3">
      <c r="A107" s="23">
        <v>2111</v>
      </c>
      <c r="B107" s="43" t="s">
        <v>5</v>
      </c>
      <c r="C107" s="35">
        <v>5590.06</v>
      </c>
    </row>
    <row r="108" spans="1:3" ht="20.25" x14ac:dyDescent="0.3">
      <c r="A108" s="23">
        <v>2120</v>
      </c>
      <c r="B108" s="43" t="s">
        <v>6</v>
      </c>
      <c r="C108" s="35">
        <v>1229.81</v>
      </c>
    </row>
    <row r="109" spans="1:3" s="5" customFormat="1" ht="38.25" customHeight="1" x14ac:dyDescent="0.3">
      <c r="A109" s="17"/>
      <c r="B109" s="55"/>
      <c r="C109" s="19"/>
    </row>
    <row r="110" spans="1:3" ht="21" customHeight="1" x14ac:dyDescent="0.3">
      <c r="A110" s="16"/>
      <c r="B110" s="43" t="s">
        <v>117</v>
      </c>
      <c r="C110" s="35">
        <f>C7+C20+C41+C78+C82+C105</f>
        <v>1678771.4200000004</v>
      </c>
    </row>
    <row r="111" spans="1:3" ht="20.25" x14ac:dyDescent="0.3">
      <c r="A111" s="16"/>
      <c r="B111" s="43" t="s">
        <v>18</v>
      </c>
      <c r="C111" s="35">
        <f>C9+C10+C11+C16+C46+C51+C52+C56+C80+C81+C86+C107+C108</f>
        <v>547040.97000000009</v>
      </c>
    </row>
    <row r="112" spans="1:3" ht="20.25" x14ac:dyDescent="0.3">
      <c r="A112" s="16"/>
      <c r="B112" s="43" t="s">
        <v>24</v>
      </c>
      <c r="C112" s="48">
        <f>C25+C27+C66+C62+C103</f>
        <v>1131730.45</v>
      </c>
    </row>
    <row r="113" spans="1:3" s="10" customFormat="1" ht="20.25" x14ac:dyDescent="0.3">
      <c r="A113" s="16"/>
      <c r="B113" s="43"/>
      <c r="C113" s="48"/>
    </row>
    <row r="114" spans="1:3" s="10" customFormat="1" ht="20.25" x14ac:dyDescent="0.3">
      <c r="A114" s="39"/>
      <c r="B114" s="40"/>
      <c r="C114" s="41"/>
    </row>
    <row r="115" spans="1:3" ht="20.25" x14ac:dyDescent="0.3">
      <c r="A115" s="39"/>
      <c r="B115" s="26" t="s">
        <v>41</v>
      </c>
      <c r="C115" s="24"/>
    </row>
    <row r="116" spans="1:3" ht="20.25" x14ac:dyDescent="0.3">
      <c r="A116" s="12"/>
      <c r="B116" s="26" t="s">
        <v>40</v>
      </c>
      <c r="C116" s="24"/>
    </row>
    <row r="117" spans="1:3" ht="20.25" x14ac:dyDescent="0.3">
      <c r="A117" s="12"/>
      <c r="B117" s="4"/>
      <c r="C117" s="4"/>
    </row>
    <row r="118" spans="1:3" x14ac:dyDescent="0.2">
      <c r="B118" s="4"/>
      <c r="C118" s="4"/>
    </row>
  </sheetData>
  <pageMargins left="0.70866141732283472" right="0.70866141732283472" top="0" bottom="0" header="0.31496062992125984" footer="0.31496062992125984"/>
  <pageSetup paperSize="9" scale="63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opLeftCell="A18" workbookViewId="0">
      <selection activeCell="B25" sqref="B25"/>
    </sheetView>
  </sheetViews>
  <sheetFormatPr defaultRowHeight="12.75" x14ac:dyDescent="0.2"/>
  <cols>
    <col min="1" max="1" width="30.28515625" customWidth="1"/>
    <col min="2" max="2" width="70.7109375" customWidth="1"/>
    <col min="3" max="3" width="22" customWidth="1"/>
  </cols>
  <sheetData>
    <row r="3" spans="1:3" x14ac:dyDescent="0.2">
      <c r="A3" s="5"/>
      <c r="B3" s="86" t="s">
        <v>22</v>
      </c>
      <c r="C3" s="86"/>
    </row>
    <row r="4" spans="1:3" x14ac:dyDescent="0.2">
      <c r="A4" s="5"/>
      <c r="B4" s="5"/>
      <c r="C4" s="5"/>
    </row>
    <row r="5" spans="1:3" ht="20.25" x14ac:dyDescent="0.3">
      <c r="A5" s="25"/>
      <c r="B5" s="25" t="s">
        <v>120</v>
      </c>
      <c r="C5" s="25"/>
    </row>
    <row r="6" spans="1:3" ht="20.25" x14ac:dyDescent="0.3">
      <c r="A6" s="12"/>
      <c r="B6" s="12"/>
      <c r="C6" s="12"/>
    </row>
    <row r="7" spans="1:3" ht="20.25" x14ac:dyDescent="0.3">
      <c r="A7" s="16" t="s">
        <v>0</v>
      </c>
      <c r="B7" s="16" t="s">
        <v>1</v>
      </c>
      <c r="C7" s="16" t="s">
        <v>2</v>
      </c>
    </row>
    <row r="8" spans="1:3" ht="75.75" customHeight="1" x14ac:dyDescent="0.3">
      <c r="A8" s="23" t="s">
        <v>23</v>
      </c>
      <c r="B8" s="16" t="s">
        <v>34</v>
      </c>
      <c r="C8" s="29">
        <f>SUM(C10:C20)</f>
        <v>865569.54</v>
      </c>
    </row>
    <row r="9" spans="1:3" ht="20.25" x14ac:dyDescent="0.3">
      <c r="A9" s="20"/>
      <c r="B9" s="16" t="s">
        <v>21</v>
      </c>
      <c r="C9" s="20"/>
    </row>
    <row r="10" spans="1:3" ht="25.5" customHeight="1" x14ac:dyDescent="0.3">
      <c r="A10" s="20"/>
      <c r="B10" s="20" t="s">
        <v>9</v>
      </c>
      <c r="C10" s="34">
        <v>79302.100000000006</v>
      </c>
    </row>
    <row r="11" spans="1:3" s="10" customFormat="1" ht="25.5" customHeight="1" x14ac:dyDescent="0.3">
      <c r="A11" s="20"/>
      <c r="B11" s="20" t="s">
        <v>121</v>
      </c>
      <c r="C11" s="34">
        <v>29734.87</v>
      </c>
    </row>
    <row r="12" spans="1:3" ht="20.25" x14ac:dyDescent="0.3">
      <c r="A12" s="20"/>
      <c r="B12" s="20" t="s">
        <v>17</v>
      </c>
      <c r="C12" s="34">
        <v>53233.17</v>
      </c>
    </row>
    <row r="13" spans="1:3" s="5" customFormat="1" ht="20.25" x14ac:dyDescent="0.3">
      <c r="A13" s="20"/>
      <c r="B13" s="20" t="s">
        <v>36</v>
      </c>
      <c r="C13" s="34">
        <v>249513.4</v>
      </c>
    </row>
    <row r="14" spans="1:3" ht="20.25" x14ac:dyDescent="0.3">
      <c r="A14" s="20"/>
      <c r="B14" s="20" t="s">
        <v>37</v>
      </c>
      <c r="C14" s="34">
        <v>224278.01</v>
      </c>
    </row>
    <row r="15" spans="1:3" s="10" customFormat="1" ht="20.25" x14ac:dyDescent="0.3">
      <c r="A15" s="20"/>
      <c r="B15" s="20" t="s">
        <v>122</v>
      </c>
      <c r="C15" s="34">
        <v>2806.1</v>
      </c>
    </row>
    <row r="16" spans="1:3" s="5" customFormat="1" ht="24.75" customHeight="1" x14ac:dyDescent="0.3">
      <c r="A16" s="20"/>
      <c r="B16" s="20" t="s">
        <v>31</v>
      </c>
      <c r="C16" s="34">
        <v>76899.86</v>
      </c>
    </row>
    <row r="17" spans="1:3" s="5" customFormat="1" ht="57.75" customHeight="1" x14ac:dyDescent="0.3">
      <c r="A17" s="20"/>
      <c r="B17" s="55" t="s">
        <v>127</v>
      </c>
      <c r="C17" s="34">
        <v>83418.64</v>
      </c>
    </row>
    <row r="18" spans="1:3" s="5" customFormat="1" ht="45.75" customHeight="1" x14ac:dyDescent="0.3">
      <c r="A18" s="20"/>
      <c r="B18" s="22" t="s">
        <v>123</v>
      </c>
      <c r="C18" s="76">
        <v>1625.64</v>
      </c>
    </row>
    <row r="19" spans="1:3" ht="45" customHeight="1" x14ac:dyDescent="0.3">
      <c r="A19" s="20"/>
      <c r="B19" s="22" t="s">
        <v>56</v>
      </c>
      <c r="C19" s="16">
        <v>52828.82</v>
      </c>
    </row>
    <row r="20" spans="1:3" ht="40.5" x14ac:dyDescent="0.3">
      <c r="A20" s="70"/>
      <c r="B20" s="22" t="s">
        <v>57</v>
      </c>
      <c r="C20" s="43">
        <v>11928.93</v>
      </c>
    </row>
    <row r="21" spans="1:3" x14ac:dyDescent="0.2">
      <c r="A21" s="70"/>
      <c r="B21" s="70"/>
      <c r="C21" s="70"/>
    </row>
    <row r="22" spans="1:3" x14ac:dyDescent="0.2">
      <c r="A22" s="70"/>
      <c r="B22" s="70"/>
      <c r="C22" s="70"/>
    </row>
    <row r="23" spans="1:3" ht="114.75" customHeight="1" x14ac:dyDescent="0.3">
      <c r="A23" s="22" t="s">
        <v>58</v>
      </c>
      <c r="B23" s="22" t="s">
        <v>124</v>
      </c>
      <c r="C23" s="77">
        <f>C25</f>
        <v>53730.64</v>
      </c>
    </row>
    <row r="24" spans="1:3" ht="20.25" x14ac:dyDescent="0.3">
      <c r="A24" s="22"/>
      <c r="B24" s="22" t="s">
        <v>21</v>
      </c>
      <c r="C24" s="22"/>
    </row>
    <row r="25" spans="1:3" ht="20.25" x14ac:dyDescent="0.3">
      <c r="A25" s="22"/>
      <c r="B25" s="22" t="s">
        <v>129</v>
      </c>
      <c r="C25" s="77">
        <v>53730.64</v>
      </c>
    </row>
    <row r="27" spans="1:3" ht="20.25" x14ac:dyDescent="0.3">
      <c r="A27" s="87" t="s">
        <v>63</v>
      </c>
      <c r="B27" s="87"/>
      <c r="C27" s="87"/>
    </row>
    <row r="28" spans="1:3" ht="20.25" x14ac:dyDescent="0.3">
      <c r="A28" s="12"/>
      <c r="B28" s="12"/>
      <c r="C28" s="12"/>
    </row>
    <row r="29" spans="1:3" ht="20.25" x14ac:dyDescent="0.3">
      <c r="A29" s="88" t="s">
        <v>59</v>
      </c>
      <c r="B29" s="88"/>
      <c r="C29" s="88"/>
    </row>
  </sheetData>
  <mergeCells count="3">
    <mergeCell ref="B3:C3"/>
    <mergeCell ref="A27:C27"/>
    <mergeCell ref="A29:C29"/>
  </mergeCells>
  <pageMargins left="0.19685039370078741" right="0.11811023622047245" top="0.15748031496062992" bottom="0.15748031496062992" header="0.31496062992125984" footer="0.31496062992125984"/>
  <pageSetup paperSize="9" scale="9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7"/>
  <sheetViews>
    <sheetView workbookViewId="0">
      <selection activeCell="F9" sqref="F9"/>
    </sheetView>
  </sheetViews>
  <sheetFormatPr defaultRowHeight="12.75" x14ac:dyDescent="0.2"/>
  <cols>
    <col min="1" max="1" width="19.85546875" customWidth="1"/>
    <col min="2" max="2" width="59.28515625" customWidth="1"/>
    <col min="3" max="3" width="15.28515625" customWidth="1"/>
  </cols>
  <sheetData>
    <row r="4" spans="1:3" x14ac:dyDescent="0.2">
      <c r="B4" t="s">
        <v>44</v>
      </c>
    </row>
    <row r="5" spans="1:3" x14ac:dyDescent="0.2">
      <c r="B5" t="s">
        <v>45</v>
      </c>
    </row>
    <row r="6" spans="1:3" x14ac:dyDescent="0.2">
      <c r="B6" t="s">
        <v>118</v>
      </c>
    </row>
    <row r="8" spans="1:3" ht="20.25" x14ac:dyDescent="0.3">
      <c r="A8" s="20" t="s">
        <v>0</v>
      </c>
      <c r="B8" s="20" t="s">
        <v>1</v>
      </c>
      <c r="C8" s="20" t="s">
        <v>2</v>
      </c>
    </row>
    <row r="9" spans="1:3" ht="20.25" x14ac:dyDescent="0.3">
      <c r="A9" s="20" t="s">
        <v>46</v>
      </c>
      <c r="B9" s="20" t="s">
        <v>82</v>
      </c>
      <c r="C9" s="20">
        <f>SUM(C11:C13)</f>
        <v>42101.93</v>
      </c>
    </row>
    <row r="10" spans="1:3" ht="40.5" x14ac:dyDescent="0.3">
      <c r="A10" s="22" t="s">
        <v>47</v>
      </c>
      <c r="B10" s="20" t="s">
        <v>21</v>
      </c>
      <c r="C10" s="20"/>
    </row>
    <row r="11" spans="1:3" ht="40.5" x14ac:dyDescent="0.3">
      <c r="A11" s="20" t="s">
        <v>48</v>
      </c>
      <c r="B11" s="22" t="s">
        <v>49</v>
      </c>
      <c r="C11" s="20">
        <v>15324.77</v>
      </c>
    </row>
    <row r="12" spans="1:3" ht="40.5" x14ac:dyDescent="0.3">
      <c r="A12" s="20"/>
      <c r="B12" s="22" t="s">
        <v>64</v>
      </c>
      <c r="C12" s="20">
        <v>7738.56</v>
      </c>
    </row>
    <row r="13" spans="1:3" ht="40.5" x14ac:dyDescent="0.3">
      <c r="A13" s="20"/>
      <c r="B13" s="22" t="s">
        <v>119</v>
      </c>
      <c r="C13" s="20">
        <v>19038.599999999999</v>
      </c>
    </row>
    <row r="14" spans="1:3" ht="20.25" x14ac:dyDescent="0.3">
      <c r="A14" s="20"/>
      <c r="B14" s="20"/>
      <c r="C14" s="20"/>
    </row>
    <row r="15" spans="1:3" ht="20.25" x14ac:dyDescent="0.3">
      <c r="A15" s="20"/>
      <c r="B15" s="20"/>
      <c r="C15" s="20"/>
    </row>
    <row r="16" spans="1:3" ht="20.25" x14ac:dyDescent="0.3">
      <c r="A16" s="20"/>
      <c r="B16" s="20"/>
      <c r="C16" s="20"/>
    </row>
    <row r="17" spans="1:3" ht="20.25" x14ac:dyDescent="0.3">
      <c r="A17" s="20"/>
      <c r="B17" s="20"/>
      <c r="C17" s="20"/>
    </row>
    <row r="18" spans="1:3" ht="20.25" x14ac:dyDescent="0.3">
      <c r="A18" s="20"/>
      <c r="B18" s="20"/>
      <c r="C18" s="20"/>
    </row>
    <row r="19" spans="1:3" ht="20.25" x14ac:dyDescent="0.3">
      <c r="A19" s="20"/>
      <c r="B19" s="20"/>
      <c r="C19" s="20"/>
    </row>
    <row r="24" spans="1:3" x14ac:dyDescent="0.2">
      <c r="A24" t="s">
        <v>50</v>
      </c>
      <c r="B24" t="s">
        <v>51</v>
      </c>
    </row>
    <row r="26" spans="1:3" x14ac:dyDescent="0.2">
      <c r="A26" t="s">
        <v>52</v>
      </c>
      <c r="B26" t="s">
        <v>53</v>
      </c>
    </row>
    <row r="27" spans="1:3" x14ac:dyDescent="0.2">
      <c r="A27" t="s">
        <v>54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H6" sqref="H6"/>
    </sheetView>
  </sheetViews>
  <sheetFormatPr defaultRowHeight="12.75" x14ac:dyDescent="0.2"/>
  <cols>
    <col min="1" max="1" width="16.28515625" style="5" customWidth="1"/>
    <col min="2" max="2" width="79.85546875" style="5" customWidth="1"/>
    <col min="3" max="3" width="17.28515625" style="5" customWidth="1"/>
    <col min="4" max="16384" width="9.140625" style="5"/>
  </cols>
  <sheetData>
    <row r="1" spans="1:4" ht="12.75" customHeight="1" x14ac:dyDescent="0.2">
      <c r="B1" s="6"/>
      <c r="C1" s="89" t="s">
        <v>28</v>
      </c>
      <c r="D1" s="89"/>
    </row>
    <row r="2" spans="1:4" ht="12.75" customHeight="1" x14ac:dyDescent="0.2">
      <c r="B2" s="86" t="s">
        <v>27</v>
      </c>
      <c r="C2" s="86"/>
    </row>
    <row r="3" spans="1:4" ht="11.25" customHeight="1" x14ac:dyDescent="0.2">
      <c r="B3" s="90" t="s">
        <v>30</v>
      </c>
      <c r="C3" s="90"/>
    </row>
    <row r="4" spans="1:4" ht="41.25" customHeight="1" x14ac:dyDescent="0.3">
      <c r="A4" s="12"/>
      <c r="B4" s="13" t="s">
        <v>137</v>
      </c>
      <c r="C4" s="14"/>
    </row>
    <row r="5" spans="1:4" ht="20.25" x14ac:dyDescent="0.3">
      <c r="A5" s="16" t="s">
        <v>0</v>
      </c>
      <c r="B5" s="16" t="s">
        <v>1</v>
      </c>
      <c r="C5" s="16" t="s">
        <v>2</v>
      </c>
    </row>
    <row r="6" spans="1:4" ht="37.5" x14ac:dyDescent="0.3">
      <c r="A6" s="27" t="s">
        <v>10</v>
      </c>
      <c r="B6" s="28" t="s">
        <v>33</v>
      </c>
      <c r="C6" s="37">
        <f>SUM(C8:C20)</f>
        <v>166386.56000000003</v>
      </c>
    </row>
    <row r="7" spans="1:4" ht="20.25" x14ac:dyDescent="0.3">
      <c r="A7" s="16">
        <v>2610</v>
      </c>
      <c r="B7" s="20" t="s">
        <v>3</v>
      </c>
      <c r="C7" s="21"/>
    </row>
    <row r="8" spans="1:4" ht="40.5" x14ac:dyDescent="0.3">
      <c r="A8" s="16"/>
      <c r="B8" s="22" t="s">
        <v>65</v>
      </c>
      <c r="C8" s="21">
        <v>19378.45</v>
      </c>
    </row>
    <row r="9" spans="1:4" ht="40.5" x14ac:dyDescent="0.3">
      <c r="A9" s="16"/>
      <c r="B9" s="22" t="s">
        <v>132</v>
      </c>
      <c r="C9" s="21">
        <v>32599.57</v>
      </c>
    </row>
    <row r="10" spans="1:4" ht="40.5" x14ac:dyDescent="0.3">
      <c r="A10" s="20"/>
      <c r="B10" s="22" t="s">
        <v>133</v>
      </c>
      <c r="C10" s="21">
        <v>32441.52</v>
      </c>
    </row>
    <row r="11" spans="1:4" ht="40.5" x14ac:dyDescent="0.3">
      <c r="A11" s="20"/>
      <c r="B11" s="22" t="s">
        <v>134</v>
      </c>
      <c r="C11" s="21">
        <v>10307.19</v>
      </c>
    </row>
    <row r="12" spans="1:4" ht="40.5" x14ac:dyDescent="0.3">
      <c r="A12" s="20"/>
      <c r="B12" s="22" t="s">
        <v>66</v>
      </c>
      <c r="C12" s="21">
        <v>4292.96</v>
      </c>
    </row>
    <row r="13" spans="1:4" ht="40.5" x14ac:dyDescent="0.3">
      <c r="A13" s="20"/>
      <c r="B13" s="22" t="s">
        <v>43</v>
      </c>
      <c r="C13" s="21">
        <v>9224.51</v>
      </c>
    </row>
    <row r="14" spans="1:4" ht="40.5" x14ac:dyDescent="0.3">
      <c r="A14" s="20"/>
      <c r="B14" s="22" t="s">
        <v>135</v>
      </c>
      <c r="C14" s="21">
        <v>5301.13</v>
      </c>
    </row>
    <row r="15" spans="1:4" ht="43.5" customHeight="1" x14ac:dyDescent="0.3">
      <c r="A15" s="20"/>
      <c r="B15" s="22" t="s">
        <v>67</v>
      </c>
      <c r="C15" s="21">
        <v>1466.05</v>
      </c>
    </row>
    <row r="16" spans="1:4" s="10" customFormat="1" ht="40.5" x14ac:dyDescent="0.3">
      <c r="A16" s="20"/>
      <c r="B16" s="22" t="s">
        <v>68</v>
      </c>
      <c r="C16" s="30">
        <v>2583.6799999999998</v>
      </c>
    </row>
    <row r="17" spans="1:3" s="10" customFormat="1" ht="40.5" x14ac:dyDescent="0.3">
      <c r="A17" s="20"/>
      <c r="B17" s="22" t="s">
        <v>69</v>
      </c>
      <c r="C17" s="30">
        <v>2836.32</v>
      </c>
    </row>
    <row r="18" spans="1:3" s="10" customFormat="1" ht="40.5" x14ac:dyDescent="0.3">
      <c r="A18" s="20"/>
      <c r="B18" s="22" t="s">
        <v>136</v>
      </c>
      <c r="C18" s="30">
        <v>1557.89</v>
      </c>
    </row>
    <row r="19" spans="1:3" s="10" customFormat="1" ht="40.5" x14ac:dyDescent="0.3">
      <c r="A19" s="20"/>
      <c r="B19" s="22" t="s">
        <v>70</v>
      </c>
      <c r="C19" s="30">
        <v>24643.75</v>
      </c>
    </row>
    <row r="20" spans="1:3" s="10" customFormat="1" ht="40.5" x14ac:dyDescent="0.3">
      <c r="A20" s="20"/>
      <c r="B20" s="22" t="s">
        <v>71</v>
      </c>
      <c r="C20" s="30">
        <v>19753.54</v>
      </c>
    </row>
    <row r="21" spans="1:3" x14ac:dyDescent="0.2">
      <c r="A21" s="70"/>
      <c r="B21" s="70"/>
      <c r="C21" s="70"/>
    </row>
    <row r="24" spans="1:3" ht="20.25" x14ac:dyDescent="0.3">
      <c r="B24" s="12" t="s">
        <v>72</v>
      </c>
    </row>
  </sheetData>
  <mergeCells count="3">
    <mergeCell ref="C1:D1"/>
    <mergeCell ref="B2:C2"/>
    <mergeCell ref="B3:C3"/>
  </mergeCells>
  <pageMargins left="0.11811023622047245" right="0.11811023622047245" top="0.35433070866141736" bottom="0.35433070866141736" header="0.31496062992125984" footer="0.31496062992125984"/>
  <pageSetup paperSize="9"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opLeftCell="A4" workbookViewId="0">
      <selection activeCell="B10" sqref="B10"/>
    </sheetView>
  </sheetViews>
  <sheetFormatPr defaultRowHeight="12.75" x14ac:dyDescent="0.2"/>
  <cols>
    <col min="1" max="1" width="17.7109375" customWidth="1"/>
    <col min="2" max="2" width="84.28515625" customWidth="1"/>
    <col min="3" max="3" width="14.85546875" customWidth="1"/>
  </cols>
  <sheetData>
    <row r="2" spans="1:5" x14ac:dyDescent="0.2">
      <c r="A2" s="10"/>
      <c r="B2" s="6"/>
      <c r="C2" s="89" t="s">
        <v>28</v>
      </c>
      <c r="D2" s="89"/>
    </row>
    <row r="3" spans="1:5" ht="12.75" customHeight="1" x14ac:dyDescent="0.2">
      <c r="A3" s="10"/>
      <c r="B3" s="86" t="s">
        <v>27</v>
      </c>
      <c r="C3" s="86"/>
      <c r="D3" s="10"/>
    </row>
    <row r="4" spans="1:5" ht="12.75" customHeight="1" x14ac:dyDescent="0.2">
      <c r="A4" s="10"/>
      <c r="B4" s="90" t="s">
        <v>30</v>
      </c>
      <c r="C4" s="90"/>
      <c r="D4" s="10"/>
    </row>
    <row r="5" spans="1:5" ht="39" customHeight="1" x14ac:dyDescent="0.25">
      <c r="A5" s="8"/>
      <c r="B5" s="7" t="s">
        <v>130</v>
      </c>
      <c r="C5" s="9"/>
      <c r="D5" s="10"/>
    </row>
    <row r="6" spans="1:5" ht="30" customHeight="1" x14ac:dyDescent="0.25">
      <c r="A6" s="8"/>
      <c r="B6" s="8"/>
      <c r="C6" s="8"/>
      <c r="D6" s="10"/>
    </row>
    <row r="7" spans="1:5" ht="15.75" x14ac:dyDescent="0.25">
      <c r="A7" s="3" t="s">
        <v>0</v>
      </c>
      <c r="B7" s="3" t="s">
        <v>1</v>
      </c>
      <c r="C7" s="3" t="s">
        <v>2</v>
      </c>
      <c r="D7" s="10"/>
    </row>
    <row r="8" spans="1:5" ht="40.5" x14ac:dyDescent="0.3">
      <c r="A8" s="23" t="s">
        <v>10</v>
      </c>
      <c r="B8" s="28" t="s">
        <v>35</v>
      </c>
      <c r="C8" s="37">
        <f>SUM(C10:C10)</f>
        <v>3941.78</v>
      </c>
      <c r="D8" s="10"/>
    </row>
    <row r="9" spans="1:5" ht="20.25" x14ac:dyDescent="0.3">
      <c r="A9" s="16">
        <v>2610</v>
      </c>
      <c r="B9" s="20" t="s">
        <v>3</v>
      </c>
      <c r="C9" s="36"/>
      <c r="D9" s="10"/>
    </row>
    <row r="10" spans="1:5" s="10" customFormat="1" ht="60.75" customHeight="1" x14ac:dyDescent="0.3">
      <c r="A10" s="20"/>
      <c r="B10" s="18" t="s">
        <v>131</v>
      </c>
      <c r="C10" s="19">
        <v>3941.78</v>
      </c>
    </row>
    <row r="11" spans="1:5" s="10" customFormat="1" ht="20.25" x14ac:dyDescent="0.3">
      <c r="A11" s="20"/>
      <c r="B11" s="22"/>
      <c r="C11" s="66"/>
    </row>
    <row r="12" spans="1:5" ht="20.25" x14ac:dyDescent="0.3">
      <c r="A12" s="87" t="s">
        <v>39</v>
      </c>
      <c r="B12" s="87"/>
      <c r="C12" s="87"/>
      <c r="D12" s="10"/>
      <c r="E12" s="10"/>
    </row>
    <row r="13" spans="1:5" ht="20.25" x14ac:dyDescent="0.3">
      <c r="A13" s="12"/>
      <c r="B13" s="12"/>
      <c r="C13" s="12"/>
      <c r="D13" s="10"/>
      <c r="E13" s="10"/>
    </row>
    <row r="14" spans="1:5" ht="20.25" x14ac:dyDescent="0.3">
      <c r="A14" s="87" t="s">
        <v>38</v>
      </c>
      <c r="B14" s="87"/>
      <c r="C14" s="87"/>
      <c r="D14" s="10"/>
      <c r="E14" s="10"/>
    </row>
    <row r="15" spans="1:5" ht="15.75" x14ac:dyDescent="0.25">
      <c r="A15" s="8"/>
      <c r="B15" s="8"/>
      <c r="C15" s="8"/>
      <c r="D15" s="10"/>
      <c r="E15" s="10"/>
    </row>
  </sheetData>
  <mergeCells count="5">
    <mergeCell ref="A14:C14"/>
    <mergeCell ref="C2:D2"/>
    <mergeCell ref="B3:C3"/>
    <mergeCell ref="B4:C4"/>
    <mergeCell ref="A12:C12"/>
  </mergeCells>
  <pageMargins left="0.11811023622047245" right="0.11811023622047245" top="0.74803149606299213" bottom="0.74803149606299213" header="0.31496062992125984" footer="0.31496062992125984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спеціальний фонд</vt:lpstr>
      <vt:lpstr>загальний фонд </vt:lpstr>
      <vt:lpstr>КП Овруч </vt:lpstr>
      <vt:lpstr>КП Гарне місто </vt:lpstr>
      <vt:lpstr>КП Відродження </vt:lpstr>
      <vt:lpstr>КП Водоканал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UserInf2</cp:lastModifiedBy>
  <cp:lastPrinted>2020-12-02T15:43:47Z</cp:lastPrinted>
  <dcterms:created xsi:type="dcterms:W3CDTF">2017-03-14T16:38:03Z</dcterms:created>
  <dcterms:modified xsi:type="dcterms:W3CDTF">2021-01-13T12:42:06Z</dcterms:modified>
</cp:coreProperties>
</file>