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ідділ ЖКГ\ЗВІТИ ЖКГ\2021рік\4 квартал\Листопад\"/>
    </mc:Choice>
  </mc:AlternateContent>
  <bookViews>
    <workbookView xWindow="0" yWindow="0" windowWidth="20490" windowHeight="7155" activeTab="1"/>
  </bookViews>
  <sheets>
    <sheet name="Спец.фонд" sheetId="12" r:id="rId1"/>
    <sheet name="загальний фонд " sheetId="3" r:id="rId2"/>
    <sheet name="КП Гарне місто" sheetId="11" r:id="rId3"/>
    <sheet name="КП Овруч " sheetId="9" r:id="rId4"/>
    <sheet name="КП Водоканад" sheetId="10" r:id="rId5"/>
    <sheet name="КП Відродження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3" l="1"/>
  <c r="C7" i="6" l="1"/>
  <c r="C38" i="3"/>
  <c r="C11" i="12" l="1"/>
  <c r="E23" i="10" l="1"/>
  <c r="E21" i="10"/>
  <c r="E27" i="10" s="1"/>
  <c r="E32" i="10" s="1"/>
  <c r="E16" i="10"/>
  <c r="E14" i="10"/>
  <c r="E12" i="10"/>
  <c r="E7" i="10"/>
  <c r="E5" i="10"/>
  <c r="E19" i="10" s="1"/>
  <c r="E31" i="10" s="1"/>
  <c r="E30" i="10" s="1"/>
  <c r="C64" i="3" l="1"/>
  <c r="C61" i="3"/>
  <c r="C113" i="3"/>
  <c r="C111" i="3" s="1"/>
  <c r="C10" i="3"/>
  <c r="C13" i="3"/>
  <c r="C18" i="3"/>
  <c r="C20" i="3"/>
  <c r="C29" i="3" l="1"/>
  <c r="C27" i="9" l="1"/>
  <c r="C9" i="9"/>
  <c r="C6" i="11" l="1"/>
  <c r="C88" i="3"/>
  <c r="C108" i="3" l="1"/>
  <c r="C69" i="3" l="1"/>
  <c r="C100" i="3" l="1"/>
  <c r="C98" i="3" s="1"/>
  <c r="C9" i="12" l="1"/>
  <c r="C13" i="12" l="1"/>
  <c r="C8" i="12"/>
  <c r="C6" i="12" s="1"/>
  <c r="C107" i="3" l="1"/>
  <c r="C99" i="3"/>
  <c r="C73" i="3"/>
  <c r="C68" i="3" s="1"/>
  <c r="C28" i="3" l="1"/>
  <c r="C117" i="3"/>
  <c r="C58" i="3"/>
  <c r="C54" i="3" s="1"/>
  <c r="C22" i="3" l="1"/>
  <c r="C6" i="3" l="1"/>
  <c r="C55" i="3"/>
  <c r="C57" i="3" l="1"/>
  <c r="C27" i="3" l="1"/>
  <c r="C96" i="3" l="1"/>
  <c r="C26" i="3" l="1"/>
  <c r="C24" i="3" s="1"/>
  <c r="C92" i="3" l="1"/>
  <c r="C56" i="3" l="1"/>
  <c r="C52" i="3" s="1"/>
  <c r="C115" i="3" s="1"/>
</calcChain>
</file>

<file path=xl/sharedStrings.xml><?xml version="1.0" encoding="utf-8"?>
<sst xmlns="http://schemas.openxmlformats.org/spreadsheetml/2006/main" count="257" uniqueCount="171">
  <si>
    <t>ТКВКБМС</t>
  </si>
  <si>
    <t>Назва робіт (послуг)</t>
  </si>
  <si>
    <t>Сума</t>
  </si>
  <si>
    <t xml:space="preserve"> В тому числі:</t>
  </si>
  <si>
    <t xml:space="preserve">                                                                                                                            до Інформації про виконання </t>
  </si>
  <si>
    <t xml:space="preserve">                                                                                                                             Додаток 5</t>
  </si>
  <si>
    <t>Управління 1210160</t>
  </si>
  <si>
    <t>заробітна плата</t>
  </si>
  <si>
    <t>нарахування на заробітну</t>
  </si>
  <si>
    <t>Благоустрій 1216030</t>
  </si>
  <si>
    <t>КП "Овруч"</t>
  </si>
  <si>
    <t>Вартість електроенергії</t>
  </si>
  <si>
    <t>Водопровід 1216013</t>
  </si>
  <si>
    <t>Інша діяльність 1216090</t>
  </si>
  <si>
    <t>предмети, матеріали, обладнання та інвентар</t>
  </si>
  <si>
    <t>Оплата послуг (крім комунальних)</t>
  </si>
  <si>
    <t>Відділ ЖКГБ</t>
  </si>
  <si>
    <t>Субсидії та поточні трансферти підприємствам (установам, організаціям)</t>
  </si>
  <si>
    <t>Зелене господарство</t>
  </si>
  <si>
    <t>по відділу загальний фонд</t>
  </si>
  <si>
    <t xml:space="preserve">КП "Відродження" </t>
  </si>
  <si>
    <t>В тому числі:</t>
  </si>
  <si>
    <t>Додаток до листа № ___ від _______________</t>
  </si>
  <si>
    <t>Організація благоустрою населених пунктів 1216030</t>
  </si>
  <si>
    <t>по Комунальним підприємствам</t>
  </si>
  <si>
    <t>Вивіз смітття</t>
  </si>
  <si>
    <t>Директор КП "Овруч"</t>
  </si>
  <si>
    <t>Головний бухгалтер</t>
  </si>
  <si>
    <t xml:space="preserve">                                                           Хоменко Н.П.</t>
  </si>
  <si>
    <t>Підмітання вулиць механічною щіткою</t>
  </si>
  <si>
    <t>ТКВБМС</t>
  </si>
  <si>
    <t>Назва робіт(послуг)</t>
  </si>
  <si>
    <t>Сума, грн.</t>
  </si>
  <si>
    <t>КФК 1216013 КЕКВ2610</t>
  </si>
  <si>
    <t>Водопровідно-каналізаційне господарство</t>
  </si>
  <si>
    <t>Поточний ремонт водопровідних та каналізаційних оглядових колодязів</t>
  </si>
  <si>
    <t>Разом</t>
  </si>
  <si>
    <t>Благоустрій</t>
  </si>
  <si>
    <t>Директор КП "Водоканал"</t>
  </si>
  <si>
    <t>О. А. Латаш</t>
  </si>
  <si>
    <t>Гол. бухгалтер</t>
  </si>
  <si>
    <t>М. Г. Полова</t>
  </si>
  <si>
    <t xml:space="preserve">КП "Водоканал" </t>
  </si>
  <si>
    <t>КП "Гарне місто"</t>
  </si>
  <si>
    <t>КПКВК   1216030</t>
  </si>
  <si>
    <t>КЕКВ     2610</t>
  </si>
  <si>
    <t>Директор</t>
  </si>
  <si>
    <t>П.А.Грищенко</t>
  </si>
  <si>
    <t>Гол.бухгалтер</t>
  </si>
  <si>
    <t>Л.Г.Шиманська</t>
  </si>
  <si>
    <t>М.П.</t>
  </si>
  <si>
    <t>Головний бухгалтер                                                                                 Людмила ГАВРИЛОВСЬКА</t>
  </si>
  <si>
    <t>за послуги по зберіганню щебню (ПРАТ Товкачівський ГЗК)</t>
  </si>
  <si>
    <t>Послуги з обслуговування тимчасового притулку для тварин</t>
  </si>
  <si>
    <t>Прибирання вулиць, тротуарів, проїздів, парків, скверів</t>
  </si>
  <si>
    <t xml:space="preserve">                                                                                                                            міського бюджету за 2021 рік</t>
  </si>
  <si>
    <t>КФК 1216030 КЕКВ2610</t>
  </si>
  <si>
    <t>Утримання доріг  1217461</t>
  </si>
  <si>
    <t>Капітальні транссферти підприємствам (установам, організаціям)</t>
  </si>
  <si>
    <t>Благоустрій 1216030 (07)</t>
  </si>
  <si>
    <t>по відділу спеціальний фонд</t>
  </si>
  <si>
    <t>КП"Овруч"</t>
  </si>
  <si>
    <t>Оплата електроенергії</t>
  </si>
  <si>
    <t>Відшкодування витрат за електроенергію</t>
  </si>
  <si>
    <t>добровільна пожежна охорона  1218110</t>
  </si>
  <si>
    <t>КФК 1216013 КЕКВ3210</t>
  </si>
  <si>
    <t>Комiсiя (проценти) Лiзингодавця (без ПДВ);дог.07/19 вiд 23.04.2021р (гредер)</t>
  </si>
  <si>
    <t>Вiдшкодування вартостi об"єкту лiзингу;дог.07/19 вiд 23.04.2021р (грейдер)</t>
  </si>
  <si>
    <t>Утримання та розвиток автомобільних доріг та дорожньої інфраструктури 1217461</t>
  </si>
  <si>
    <t>Дуб А.І.</t>
  </si>
  <si>
    <t>Відшкодування вартості обєкту лізингу; дог.07/19 від 23.04.2021р (грейдер)</t>
  </si>
  <si>
    <t>Додаток до листа</t>
  </si>
  <si>
    <t>Обслуговування вуличного освітлення м.Овруч та ОТГ</t>
  </si>
  <si>
    <t>Прибирання вулиць, парків, місць загального користування  двірниками</t>
  </si>
  <si>
    <t xml:space="preserve">Всього оплачено видатків за жовтень 2021р. </t>
  </si>
  <si>
    <t>заробітна плата (за охорону  приміщення школи в с.Поліське)</t>
  </si>
  <si>
    <t>Надання автотранспортних послуг з перевезення деревини у Норинському та Зарічанському старостинському округу</t>
  </si>
  <si>
    <t>Обрізання, зрізання аварійних дерев, дикорослих кущів, скошування трави, бур`янів подріб. пнів  м.Овруч та ОТГ</t>
  </si>
  <si>
    <t>Всього оплачено видатків за жовтень 2021р.</t>
  </si>
  <si>
    <t>Звіт про проведені видатки за жовтень 2021р.</t>
  </si>
  <si>
    <t>2610                   Всього оплачено видатків у 10.2021 р.</t>
  </si>
  <si>
    <t>3210                   Всього оплачено видатків у 10.2021 р.</t>
  </si>
  <si>
    <t>Всього оплачено видатків у 10.2021 р.</t>
  </si>
  <si>
    <t>Звіт про проведені видатки за жовтень 2021 р.</t>
  </si>
  <si>
    <t>Начальник  відділу                                                                                                Олександр РЕДЧИЦЬ</t>
  </si>
  <si>
    <t>Начальник відділу                                                                                                Олександр РЕДЧИЦЬ</t>
  </si>
  <si>
    <t xml:space="preserve">                                                                                                                            міського бюджету</t>
  </si>
  <si>
    <t>Звіт про проведені видатки за  листопад   2021року по   Відділу житлово - комунального  господарства, благоустрою  Овруцької міської ради</t>
  </si>
  <si>
    <t xml:space="preserve">Всього оплачено видатків за листопад 2021р. </t>
  </si>
  <si>
    <t xml:space="preserve">Всього оплачено видатків за  листопад  2021р. </t>
  </si>
  <si>
    <t>Поточний ремонт зовнішньої каналізаційної мережі житлового будинку вул. Г.Майдану 23Послуги з чищення каналізаційних колекторів: поточний ремонт фекальної каналізаційної мережі з гідродинамічним очищенням вул. Б.Хмельницького, 30а</t>
  </si>
  <si>
    <t>Поточний ремонт водопровідної мережі вул.Західна 3, Павла Ковжуна 1</t>
  </si>
  <si>
    <t>Поточний ремонт водопровідної мережі вул.Гетьмана Виговського- Героїв Пожежників</t>
  </si>
  <si>
    <t>Поточний ремонт водопровідної мережі вул. Нагорянська</t>
  </si>
  <si>
    <t>Поточний ремонт покрівлі насосної станції ВНС №2</t>
  </si>
  <si>
    <t>Поточний ремонт каналізаційної мережі перехр. вул.Шолом-Алейхема - Нагорянська</t>
  </si>
  <si>
    <t>Поточний ремонт водопровідних та каналізаційних оглядових колодязів вул. Прикордонна (район Центру зайнятості), Київська,10, Шолом-Алейхема,19/1, Б.Хмельницького,41, Металістів,6, Тараса Шевченка,98/11, навпроти кафе "У Тетяни"</t>
  </si>
  <si>
    <t>Поточний ремонт водопровідної мережі із заміною засувок вул. Тараса Шевченка,43, Героїв Майдану (територія ліцею - гаражі), Тараса Шевченка,53 (коишній Будинок побуту)</t>
  </si>
  <si>
    <t>попередня оплата за періодичні видання (Казна України, Бюджетна Бухгалтерія, Радник в сфері державних закупівель)</t>
  </si>
  <si>
    <t>за отрим. послуги по доставці періодичних видань (Укрпошта)</t>
  </si>
  <si>
    <t>за отрим. Послуги із супроводження та обслуговування інформаційно-програмного комплексу "Місцевий бюджет" (ФОП Блюма О.В.)</t>
  </si>
  <si>
    <t>Оплата теплопостачання</t>
  </si>
  <si>
    <t>Відшкодування витрат за теплопостачання</t>
  </si>
  <si>
    <t>Оплата водопостачання та водовідведення</t>
  </si>
  <si>
    <t>Відшкодування витрат за водопостачання</t>
  </si>
  <si>
    <t>за отримані господарчі товари для проведення поточного ремонту в кабінеті для сектору муніципальної інспекції</t>
  </si>
  <si>
    <t>за отрим.послуги по  заправці та ремонту  картриджа (ПП Титарчук В.М.)</t>
  </si>
  <si>
    <t>виготовлення електроних ключів (ТОВ "Центр сертифікації ключів" Україна)</t>
  </si>
  <si>
    <t>Всього оплачено видатків за  листопад 2021р.</t>
  </si>
  <si>
    <t xml:space="preserve">Всього оплачено видатків за листопад   2020р. </t>
  </si>
  <si>
    <t>за отрим. бензин А-95 (ТОВ "Манго-груп) 365л.</t>
  </si>
  <si>
    <t xml:space="preserve">за отрим. послуги з потч. ремонту проїзду та тротуару біля будинку№21 по вул.Г.Майдану в м.Овруч (вик. ТОВ "Параллель-19") </t>
  </si>
  <si>
    <t xml:space="preserve">за отрим. послуги з потч. ремонту проїзду  біля будинку№23 по вул.Г.Майдану в м.Овруч (вик. ТОВ "Оганесян А.А") </t>
  </si>
  <si>
    <t xml:space="preserve">за отрим. послуги з потч. ремонту проїзду та тротуару біля будинку№27 по вул.Г.Майдану в м.Овруч (вик. ТОВ "Параллель-19") </t>
  </si>
  <si>
    <t>Теслюк П.О. за чищення колодязів  в с.Семени -1; с.Павлюківка - 2; с.Ігнатпіль - 1;</t>
  </si>
  <si>
    <t xml:space="preserve">за отрим. Масло "Штіль", карбюратор FS-55, редуктор ниж. FS-55(ПП Гаращук Л.І.) </t>
  </si>
  <si>
    <t xml:space="preserve">Всього оплачено видатків за  листопад   2020р. </t>
  </si>
  <si>
    <t>поточ. ремонт вул. Церковна в с.Левковичі (вик.ФОП Кушнерчук Н.І.)</t>
  </si>
  <si>
    <t>поточ. ремонт вул. Горка в с.Левковичі (вик.ФОП Кушнерчук Н.І.)</t>
  </si>
  <si>
    <t>поточ. ремонт вул. Федорці в с.Левковичі (вик.ФОП Кушнерчук Н.І.)</t>
  </si>
  <si>
    <t>поточ. ремонт вул. Шиманчуки в с.Левковичі (вик.ФОП Кушнерчук Н.І.)</t>
  </si>
  <si>
    <t>поточ. ремонт вул. Газовка в с.Левковичі (вик.ФОП Кушнерчук Н.І.)</t>
  </si>
  <si>
    <t>Всього видатків по відділу за   листопад  2021рік</t>
  </si>
  <si>
    <t xml:space="preserve">Поточний ремонт водопровідного каналу вул. Озерна </t>
  </si>
  <si>
    <t>Послуги з чищення каналізаційних колекторів: поточний ремонт ливневої каналізаційної мережі з гідродинамічним очищенням вул. Т.Шевченка 40, Шолом - Алейхема 18</t>
  </si>
  <si>
    <t>Поточний ремонт сходів з вул.Князя Олега на вулицю Шолом-Алейхема</t>
  </si>
  <si>
    <t>Посслуга з заміни люків пров.Стадіонний м.Овруч, Житомирської області</t>
  </si>
  <si>
    <t>Звіт про проведені видатки за період з 01.11.2021 по 30.11.21 року по КП "Водоканал" Овруцької міської ради</t>
  </si>
  <si>
    <t>Послуги з чищення каналізаційних колекторів: поточний ремонт фекальної каналізаційної мережі з гідродинамічним очищенням</t>
  </si>
  <si>
    <t>вул. Б.Хмельницького,30а</t>
  </si>
  <si>
    <t>Поточний ремонт водопровідної мережі</t>
  </si>
  <si>
    <t>вул. Західна,3, Павла Ковжуна,1</t>
  </si>
  <si>
    <t>вул. Гетьмана Виговського - Героїв пожежників</t>
  </si>
  <si>
    <t>вул. Нагорянська</t>
  </si>
  <si>
    <t xml:space="preserve">Поточний ремонт покрівлі насосної станції ВНС №2 </t>
  </si>
  <si>
    <t>Поточний ремонт каналізаційної мережі</t>
  </si>
  <si>
    <t>перехр. вул.Шолом-Алейхема - Нагорянська</t>
  </si>
  <si>
    <t>вул. Прикордонна (район Центру зайнятості), Київська,10, Шолом-Алейхема,19/1, Б.Хмельницького,41, Металістів,6, Тараса Шевченка,98/11, навпроти кафе "У Тетяни"</t>
  </si>
  <si>
    <t>Поточний ремонт водопровідної мережі із заміною засувок</t>
  </si>
  <si>
    <t>вул. Тараса Шевченка,43, Героїв Майдану (територія ліцею - гаражі), Тараса Шевченка,53 (коишній Будинок побуту)</t>
  </si>
  <si>
    <t>Поточний ремонт водовідвідного каналу</t>
  </si>
  <si>
    <t>вул. Озерна</t>
  </si>
  <si>
    <t>Послуги з чищення каналізаційних колекторів: поточний ремонт ливневої каналізаційної мережі з гідродинамічним очищенням</t>
  </si>
  <si>
    <t>вул. Т.Шевченка,40, Шолом-Алейхема,18</t>
  </si>
  <si>
    <t>Всього за листопад 2021</t>
  </si>
  <si>
    <t>за отрим. запчастини до пожежної машини: стартер , патрубки ,ремни, рукав, масло, рем комплект фильтра   (ФОП Вигівський І.П)</t>
  </si>
  <si>
    <t>Надання автотранспортних послуг з навантаження, підгортання та вивезення сміття з Ігнатпільського, Піщаницького, Підруддянського, Норинського, Шоломківського, Руднянського, Бондарівського та Великохайчанського с/о</t>
  </si>
  <si>
    <t>Надання авторьанспортних послуг з перевезення працівників ВАЗ-2107</t>
  </si>
  <si>
    <t>Навантаження, перевезення та підсипання матеріалами від фрезерування тротуару вручну по вул. Київська в м. Овруч; відновлювальна роботи по спусках міста; відновлювальні роботи паркану по вул. Т.Шевченка в м. Овруч;встановлення дорожніх знаків; демонтаж, монтаж бортового поребрика та ін.</t>
  </si>
  <si>
    <t>Монтаж тротуарної плитки по вул. Василівська в м. Овруч;ремонт дитячого майданчика в с. Ігнатпіль; встановлення колодязних накриттів в Раківщинському старостинському окрузі; відновлення дорожніх знаків по м. Овруч; перевезення матеріалів та ін.</t>
  </si>
  <si>
    <t>Організація та поховання громадян</t>
  </si>
  <si>
    <t>Поточний ремонт дорожнього покриття. Навантаження , перевезення, підсипання та планування щебеневої продукції, механічно та вручну вимоїн, вибоїн та просідань дорожнього покриття по вул. М иротворців та відсипання спуску від вул. Т. Шевченка до вул. М.Островського, 8-го Березня в м.Овруч; профілювання з подальшим плануванням щебевих матеріалів по вул.Хутір в с. Потаповичі Гошівського старостинського округу та ін.</t>
  </si>
  <si>
    <t>ПОточний ремонт дорожнього покриття. Профілювання з подальшим плануванням щеб. Матеріалів по вул. Сонячна, Вільшанська, Покальчука в с. В.Фосня; навантаження, засипання із плануванням щебеневої частково вручну вибоїн, вимоїн, просідань до вул. М.Овруцького, 8-го Березня, С. Бандери, Героїв Крут в м. Овруч.</t>
  </si>
  <si>
    <t xml:space="preserve">Всього оплачено видатків за  листопад 2021р. </t>
  </si>
  <si>
    <t xml:space="preserve">                                                                                                                            міського бюджету </t>
  </si>
  <si>
    <t>Звіт про проведені видатки за  листопад 2021року по   Відділу житлово - комунального  господарства, благоустрою  Овруцької міської ради</t>
  </si>
  <si>
    <t>Поточний ремонт водогінної  мережі (лікв.пориву) вул.Центральна с.Збраньки</t>
  </si>
  <si>
    <t>Поточний ремонт водогінної  мережі (лікв.пориву) вул.Нова с.Покалів</t>
  </si>
  <si>
    <t>Поточний ремонт водогінної  мережі (лікв.пориву) вул.Зелена с.Клинець</t>
  </si>
  <si>
    <t>Поточний ремонт водогінної  мережі (лікв.пориву) вул.Шляхова с.Покалів</t>
  </si>
  <si>
    <t>Поточний ремонт водогінної  мережі (лікв.пориву) вул.Зарічна с.Покалів</t>
  </si>
  <si>
    <t>Поточний ремонт арт.свердловини с.Коренівка</t>
  </si>
  <si>
    <t>Поточний ремонт водогінної  мережі (лікв.пориву) вул.Садова с.Коптівщина</t>
  </si>
  <si>
    <t>Поточний ремонт водогінної  мережі (лікв.пориву) вул.Центральна с.М.Кобилин</t>
  </si>
  <si>
    <t>Створення  проектно-вишук.продукції на стандартне приєднання до електромереж електроустановок артезіанських свердловин в с. Острів, Ігнатпіль</t>
  </si>
  <si>
    <t>Стандартне приєднання до електромереж електроустановок артезіанських свердловин в с. Острів</t>
  </si>
  <si>
    <t>Стандартне приєднання до електромереж електроустановок артезіанських свердловин в с. Ігнатпіль</t>
  </si>
  <si>
    <t>Виконавець ПрАТ "Овруцька СПМК-8" Поточний ремонт водогінної мережі с.Збраньки пр.Набережний</t>
  </si>
  <si>
    <t>Виконавець ПрАТ "Овруцька СПМК-8" Поточний ремонт водогінної мережі с.Поліське вул. Центральна</t>
  </si>
  <si>
    <t>Звіт про проведені видатки за листопад  2021р. по                                       Комунальне підприємство  КП "Відродження"  Овруцької міської ради</t>
  </si>
  <si>
    <t>Директор                                                                        М.В.Чичирко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</si>
</sst>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Gadug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68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2" xfId="0" applyFont="1" applyBorder="1"/>
    <xf numFmtId="0" fontId="4" fillId="0" borderId="1" xfId="0" applyFont="1" applyBorder="1"/>
    <xf numFmtId="2" fontId="4" fillId="2" borderId="1" xfId="0" applyNumberFormat="1" applyFont="1" applyFill="1" applyBorder="1"/>
    <xf numFmtId="0" fontId="4" fillId="2" borderId="1" xfId="0" applyFont="1" applyFill="1" applyBorder="1"/>
    <xf numFmtId="0" fontId="4" fillId="0" borderId="1" xfId="0" applyFont="1" applyBorder="1" applyAlignment="1"/>
    <xf numFmtId="2" fontId="4" fillId="2" borderId="2" xfId="0" applyNumberFormat="1" applyFont="1" applyFill="1" applyBorder="1"/>
    <xf numFmtId="0" fontId="3" fillId="0" borderId="1" xfId="0" applyFont="1" applyBorder="1"/>
    <xf numFmtId="2" fontId="3" fillId="2" borderId="1" xfId="0" applyNumberFormat="1" applyFont="1" applyFill="1" applyBorder="1"/>
    <xf numFmtId="0" fontId="4" fillId="0" borderId="3" xfId="0" applyFont="1" applyBorder="1"/>
    <xf numFmtId="2" fontId="4" fillId="2" borderId="3" xfId="0" applyNumberFormat="1" applyFont="1" applyFill="1" applyBorder="1"/>
    <xf numFmtId="2" fontId="3" fillId="2" borderId="3" xfId="0" applyNumberFormat="1" applyFont="1" applyFill="1" applyBorder="1"/>
    <xf numFmtId="0" fontId="4" fillId="0" borderId="5" xfId="0" applyFont="1" applyBorder="1"/>
    <xf numFmtId="0" fontId="4" fillId="0" borderId="3" xfId="0" applyFont="1" applyBorder="1" applyAlignment="1">
      <alignment wrapText="1"/>
    </xf>
    <xf numFmtId="0" fontId="4" fillId="0" borderId="4" xfId="0" applyFont="1" applyBorder="1"/>
    <xf numFmtId="0" fontId="3" fillId="0" borderId="6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wrapText="1"/>
    </xf>
    <xf numFmtId="2" fontId="3" fillId="0" borderId="1" xfId="0" applyNumberFormat="1" applyFont="1" applyBorder="1"/>
    <xf numFmtId="2" fontId="4" fillId="0" borderId="1" xfId="0" applyNumberFormat="1" applyFont="1" applyBorder="1"/>
    <xf numFmtId="2" fontId="4" fillId="0" borderId="3" xfId="0" applyNumberFormat="1" applyFont="1" applyBorder="1"/>
    <xf numFmtId="0" fontId="3" fillId="0" borderId="3" xfId="0" applyFont="1" applyBorder="1"/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wrapText="1"/>
    </xf>
    <xf numFmtId="2" fontId="3" fillId="0" borderId="3" xfId="0" applyNumberFormat="1" applyFont="1" applyBorder="1"/>
    <xf numFmtId="0" fontId="4" fillId="0" borderId="6" xfId="0" applyFont="1" applyBorder="1"/>
    <xf numFmtId="0" fontId="3" fillId="0" borderId="6" xfId="0" applyFont="1" applyBorder="1" applyAlignment="1">
      <alignment wrapText="1"/>
    </xf>
    <xf numFmtId="0" fontId="3" fillId="0" borderId="2" xfId="0" applyFont="1" applyBorder="1"/>
    <xf numFmtId="0" fontId="4" fillId="0" borderId="0" xfId="0" applyFont="1" applyBorder="1"/>
    <xf numFmtId="2" fontId="4" fillId="2" borderId="0" xfId="0" applyNumberFormat="1" applyFont="1" applyFill="1" applyBorder="1"/>
    <xf numFmtId="2" fontId="3" fillId="2" borderId="2" xfId="0" applyNumberFormat="1" applyFont="1" applyFill="1" applyBorder="1"/>
    <xf numFmtId="2" fontId="3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3" fillId="0" borderId="0" xfId="0" quotePrefix="1" applyFont="1" applyAlignment="1">
      <alignment horizontal="left"/>
    </xf>
    <xf numFmtId="0" fontId="4" fillId="0" borderId="1" xfId="0" quotePrefix="1" applyFont="1" applyBorder="1" applyAlignment="1">
      <alignment horizontal="left"/>
    </xf>
    <xf numFmtId="0" fontId="0" fillId="0" borderId="0" xfId="0" applyBorder="1"/>
    <xf numFmtId="0" fontId="6" fillId="0" borderId="18" xfId="2" applyFont="1" applyBorder="1" applyAlignment="1">
      <alignment horizontal="left"/>
    </xf>
    <xf numFmtId="0" fontId="5" fillId="0" borderId="15" xfId="0" applyFont="1" applyBorder="1"/>
    <xf numFmtId="0" fontId="7" fillId="0" borderId="15" xfId="0" applyFont="1" applyBorder="1"/>
    <xf numFmtId="0" fontId="5" fillId="0" borderId="22" xfId="0" applyFont="1" applyBorder="1"/>
    <xf numFmtId="2" fontId="5" fillId="0" borderId="19" xfId="0" applyNumberFormat="1" applyFont="1" applyBorder="1"/>
    <xf numFmtId="2" fontId="7" fillId="0" borderId="15" xfId="0" applyNumberFormat="1" applyFont="1" applyBorder="1"/>
    <xf numFmtId="2" fontId="5" fillId="0" borderId="20" xfId="0" applyNumberFormat="1" applyFont="1" applyBorder="1"/>
    <xf numFmtId="0" fontId="6" fillId="0" borderId="0" xfId="2" applyFont="1" applyFill="1" applyBorder="1" applyAlignment="1">
      <alignment horizontal="left"/>
    </xf>
    <xf numFmtId="0" fontId="6" fillId="0" borderId="0" xfId="1" applyFont="1" applyFill="1" applyBorder="1" applyAlignment="1">
      <alignment horizontal="left" wrapText="1"/>
    </xf>
    <xf numFmtId="0" fontId="5" fillId="0" borderId="0" xfId="0" applyFont="1" applyBorder="1"/>
    <xf numFmtId="2" fontId="5" fillId="0" borderId="13" xfId="0" applyNumberFormat="1" applyFont="1" applyBorder="1"/>
    <xf numFmtId="2" fontId="5" fillId="0" borderId="15" xfId="0" applyNumberFormat="1" applyFont="1" applyBorder="1"/>
    <xf numFmtId="0" fontId="6" fillId="0" borderId="14" xfId="2" applyFont="1" applyBorder="1" applyAlignment="1">
      <alignment horizontal="left" wrapText="1"/>
    </xf>
    <xf numFmtId="0" fontId="4" fillId="0" borderId="7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2" fontId="3" fillId="0" borderId="1" xfId="0" applyNumberFormat="1" applyFont="1" applyBorder="1" applyAlignment="1">
      <alignment wrapText="1"/>
    </xf>
    <xf numFmtId="0" fontId="0" fillId="0" borderId="0" xfId="0" applyAlignment="1">
      <alignment horizontal="right"/>
    </xf>
    <xf numFmtId="0" fontId="4" fillId="0" borderId="25" xfId="0" applyFont="1" applyBorder="1"/>
    <xf numFmtId="0" fontId="4" fillId="0" borderId="26" xfId="0" applyFont="1" applyBorder="1" applyAlignment="1">
      <alignment wrapText="1"/>
    </xf>
    <xf numFmtId="0" fontId="4" fillId="0" borderId="27" xfId="0" applyFont="1" applyBorder="1"/>
    <xf numFmtId="0" fontId="4" fillId="0" borderId="28" xfId="0" applyFont="1" applyBorder="1"/>
    <xf numFmtId="0" fontId="4" fillId="0" borderId="6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15" fillId="0" borderId="23" xfId="1" applyFont="1" applyFill="1" applyBorder="1" applyAlignment="1">
      <alignment horizontal="left"/>
    </xf>
    <xf numFmtId="0" fontId="15" fillId="0" borderId="32" xfId="1" applyFont="1" applyFill="1" applyBorder="1" applyAlignment="1">
      <alignment horizontal="center"/>
    </xf>
    <xf numFmtId="0" fontId="7" fillId="0" borderId="21" xfId="0" applyFont="1" applyBorder="1"/>
    <xf numFmtId="0" fontId="0" fillId="0" borderId="21" xfId="0" applyBorder="1"/>
    <xf numFmtId="2" fontId="8" fillId="0" borderId="35" xfId="0" applyNumberFormat="1" applyFont="1" applyBorder="1"/>
    <xf numFmtId="0" fontId="6" fillId="0" borderId="36" xfId="2" applyFont="1" applyBorder="1" applyAlignment="1">
      <alignment horizontal="left"/>
    </xf>
    <xf numFmtId="0" fontId="6" fillId="0" borderId="37" xfId="2" applyFont="1" applyFill="1" applyBorder="1" applyAlignment="1">
      <alignment horizontal="left"/>
    </xf>
    <xf numFmtId="0" fontId="6" fillId="0" borderId="38" xfId="1" applyFont="1" applyFill="1" applyBorder="1" applyAlignment="1">
      <alignment horizontal="left" wrapText="1"/>
    </xf>
    <xf numFmtId="0" fontId="6" fillId="0" borderId="24" xfId="1" applyFont="1" applyFill="1" applyBorder="1" applyAlignment="1">
      <alignment horizontal="left" wrapText="1"/>
    </xf>
    <xf numFmtId="0" fontId="6" fillId="0" borderId="39" xfId="2" applyFont="1" applyFill="1" applyBorder="1" applyAlignment="1">
      <alignment horizontal="left"/>
    </xf>
    <xf numFmtId="0" fontId="6" fillId="0" borderId="40" xfId="1" applyFont="1" applyFill="1" applyBorder="1" applyAlignment="1">
      <alignment horizontal="left" wrapText="1"/>
    </xf>
    <xf numFmtId="0" fontId="6" fillId="0" borderId="21" xfId="1" applyFont="1" applyFill="1" applyBorder="1" applyAlignment="1">
      <alignment horizontal="left" wrapText="1"/>
    </xf>
    <xf numFmtId="0" fontId="16" fillId="0" borderId="27" xfId="1" applyFont="1" applyFill="1" applyBorder="1" applyAlignment="1">
      <alignment horizontal="left"/>
    </xf>
    <xf numFmtId="0" fontId="9" fillId="0" borderId="41" xfId="1" applyFont="1" applyFill="1" applyBorder="1" applyAlignment="1">
      <alignment horizontal="left" wrapText="1"/>
    </xf>
    <xf numFmtId="0" fontId="10" fillId="0" borderId="33" xfId="1" applyFont="1" applyBorder="1" applyAlignment="1">
      <alignment horizontal="left" wrapText="1"/>
    </xf>
    <xf numFmtId="2" fontId="5" fillId="0" borderId="42" xfId="0" applyNumberFormat="1" applyFont="1" applyBorder="1"/>
    <xf numFmtId="0" fontId="6" fillId="0" borderId="43" xfId="2" applyFont="1" applyBorder="1" applyAlignment="1">
      <alignment horizontal="left"/>
    </xf>
    <xf numFmtId="0" fontId="0" fillId="0" borderId="33" xfId="0" applyBorder="1"/>
    <xf numFmtId="0" fontId="5" fillId="0" borderId="42" xfId="0" applyFont="1" applyBorder="1"/>
    <xf numFmtId="0" fontId="6" fillId="0" borderId="44" xfId="2" applyFont="1" applyBorder="1" applyAlignment="1">
      <alignment horizontal="left"/>
    </xf>
    <xf numFmtId="0" fontId="9" fillId="0" borderId="45" xfId="1" applyFont="1" applyFill="1" applyBorder="1" applyAlignment="1">
      <alignment horizontal="left" wrapText="1"/>
    </xf>
    <xf numFmtId="0" fontId="10" fillId="0" borderId="8" xfId="1" applyFont="1" applyBorder="1" applyAlignment="1">
      <alignment horizontal="left" wrapText="1"/>
    </xf>
    <xf numFmtId="2" fontId="5" fillId="0" borderId="46" xfId="0" applyNumberFormat="1" applyFont="1" applyBorder="1"/>
    <xf numFmtId="0" fontId="6" fillId="0" borderId="34" xfId="2" applyFont="1" applyBorder="1" applyAlignment="1">
      <alignment horizontal="left" wrapText="1"/>
    </xf>
    <xf numFmtId="0" fontId="6" fillId="0" borderId="0" xfId="2" applyFont="1" applyBorder="1" applyAlignment="1">
      <alignment horizontal="left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Border="1" applyAlignment="1"/>
    <xf numFmtId="2" fontId="8" fillId="0" borderId="0" xfId="0" applyNumberFormat="1" applyFont="1" applyBorder="1"/>
    <xf numFmtId="2" fontId="5" fillId="0" borderId="0" xfId="0" applyNumberFormat="1" applyFont="1" applyBorder="1"/>
    <xf numFmtId="2" fontId="7" fillId="0" borderId="0" xfId="0" applyNumberFormat="1" applyFont="1" applyBorder="1"/>
    <xf numFmtId="0" fontId="1" fillId="0" borderId="0" xfId="0" applyFont="1" applyBorder="1"/>
    <xf numFmtId="0" fontId="6" fillId="0" borderId="0" xfId="2" applyFont="1" applyBorder="1" applyAlignment="1">
      <alignment horizontal="left" wrapText="1"/>
    </xf>
    <xf numFmtId="0" fontId="13" fillId="0" borderId="0" xfId="1" applyFont="1" applyFill="1" applyBorder="1" applyAlignment="1">
      <alignment horizontal="left" wrapText="1"/>
    </xf>
    <xf numFmtId="2" fontId="11" fillId="0" borderId="0" xfId="0" applyNumberFormat="1" applyFont="1" applyBorder="1"/>
    <xf numFmtId="0" fontId="12" fillId="0" borderId="0" xfId="0" applyFont="1" applyBorder="1"/>
    <xf numFmtId="0" fontId="6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12" fillId="0" borderId="0" xfId="0" applyFont="1" applyBorder="1" applyAlignment="1"/>
    <xf numFmtId="0" fontId="11" fillId="0" borderId="0" xfId="0" applyFont="1" applyBorder="1"/>
    <xf numFmtId="0" fontId="12" fillId="0" borderId="0" xfId="0" applyFont="1" applyBorder="1" applyAlignment="1">
      <alignment wrapText="1"/>
    </xf>
    <xf numFmtId="2" fontId="11" fillId="0" borderId="0" xfId="0" applyNumberFormat="1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11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wrapText="1"/>
    </xf>
    <xf numFmtId="2" fontId="17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2" fontId="0" fillId="0" borderId="1" xfId="0" applyNumberFormat="1" applyFill="1" applyBorder="1"/>
    <xf numFmtId="0" fontId="4" fillId="0" borderId="1" xfId="0" applyNumberFormat="1" applyFont="1" applyBorder="1"/>
    <xf numFmtId="2" fontId="4" fillId="0" borderId="1" xfId="0" applyNumberFormat="1" applyFont="1" applyFill="1" applyBorder="1"/>
    <xf numFmtId="0" fontId="4" fillId="0" borderId="2" xfId="0" applyNumberFormat="1" applyFont="1" applyBorder="1"/>
    <xf numFmtId="2" fontId="3" fillId="0" borderId="3" xfId="0" applyNumberFormat="1" applyFont="1" applyFill="1" applyBorder="1"/>
    <xf numFmtId="0" fontId="6" fillId="0" borderId="9" xfId="2" applyFont="1" applyBorder="1" applyAlignment="1">
      <alignment horizontal="left"/>
    </xf>
    <xf numFmtId="0" fontId="3" fillId="0" borderId="1" xfId="0" applyFont="1" applyFill="1" applyBorder="1" applyAlignment="1">
      <alignment wrapText="1"/>
    </xf>
    <xf numFmtId="0" fontId="18" fillId="0" borderId="1" xfId="0" applyFont="1" applyBorder="1"/>
    <xf numFmtId="2" fontId="18" fillId="0" borderId="1" xfId="0" applyNumberFormat="1" applyFont="1" applyFill="1" applyBorder="1"/>
    <xf numFmtId="0" fontId="18" fillId="0" borderId="1" xfId="0" applyFont="1" applyBorder="1" applyAlignment="1">
      <alignment wrapText="1"/>
    </xf>
    <xf numFmtId="2" fontId="18" fillId="0" borderId="3" xfId="0" applyNumberFormat="1" applyFont="1" applyBorder="1"/>
    <xf numFmtId="0" fontId="18" fillId="0" borderId="2" xfId="0" applyFont="1" applyBorder="1" applyAlignment="1">
      <alignment wrapText="1"/>
    </xf>
    <xf numFmtId="2" fontId="18" fillId="2" borderId="3" xfId="0" applyNumberFormat="1" applyFont="1" applyFill="1" applyBorder="1"/>
    <xf numFmtId="0" fontId="0" fillId="0" borderId="0" xfId="0" applyAlignment="1">
      <alignment horizontal="right"/>
    </xf>
    <xf numFmtId="0" fontId="6" fillId="0" borderId="0" xfId="1" applyFont="1" applyFill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3" fillId="0" borderId="0" xfId="1" applyFont="1" applyFill="1" applyBorder="1" applyAlignment="1">
      <alignment horizontal="left" wrapText="1"/>
    </xf>
    <xf numFmtId="0" fontId="14" fillId="0" borderId="0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15" fillId="0" borderId="29" xfId="1" applyFont="1" applyFill="1" applyBorder="1" applyAlignment="1">
      <alignment horizontal="center" wrapText="1"/>
    </xf>
    <xf numFmtId="0" fontId="15" fillId="0" borderId="30" xfId="1" applyFont="1" applyFill="1" applyBorder="1" applyAlignment="1">
      <alignment horizontal="center" wrapText="1"/>
    </xf>
    <xf numFmtId="0" fontId="15" fillId="0" borderId="31" xfId="1" applyFont="1" applyFill="1" applyBorder="1" applyAlignment="1">
      <alignment horizontal="center" wrapText="1"/>
    </xf>
    <xf numFmtId="0" fontId="15" fillId="0" borderId="27" xfId="1" applyFont="1" applyFill="1" applyBorder="1" applyAlignment="1">
      <alignment horizontal="left"/>
    </xf>
    <xf numFmtId="0" fontId="0" fillId="0" borderId="33" xfId="0" applyBorder="1" applyAlignment="1"/>
    <xf numFmtId="0" fontId="6" fillId="0" borderId="16" xfId="1" applyFont="1" applyFill="1" applyBorder="1" applyAlignment="1">
      <alignment horizontal="left" wrapText="1"/>
    </xf>
    <xf numFmtId="0" fontId="6" fillId="0" borderId="17" xfId="1" applyFont="1" applyFill="1" applyBorder="1" applyAlignment="1">
      <alignment horizontal="left" wrapText="1"/>
    </xf>
    <xf numFmtId="0" fontId="6" fillId="0" borderId="7" xfId="1" applyFont="1" applyFill="1" applyBorder="1" applyAlignment="1">
      <alignment horizontal="left" wrapText="1"/>
    </xf>
    <xf numFmtId="0" fontId="7" fillId="0" borderId="16" xfId="0" applyFont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7" xfId="0" applyBorder="1" applyAlignment="1">
      <alignment wrapText="1"/>
    </xf>
    <xf numFmtId="0" fontId="12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6" fillId="0" borderId="0" xfId="2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center" wrapText="1"/>
    </xf>
    <xf numFmtId="0" fontId="7" fillId="0" borderId="1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33" xfId="2" applyFont="1" applyFill="1" applyBorder="1" applyAlignment="1">
      <alignment horizontal="left"/>
    </xf>
    <xf numFmtId="0" fontId="0" fillId="0" borderId="27" xfId="0" applyBorder="1" applyAlignment="1"/>
    <xf numFmtId="0" fontId="6" fillId="0" borderId="10" xfId="1" applyFont="1" applyFill="1" applyBorder="1" applyAlignment="1">
      <alignment horizontal="left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4" fillId="0" borderId="0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opLeftCell="A5" workbookViewId="0">
      <selection activeCell="B16" sqref="B16"/>
    </sheetView>
  </sheetViews>
  <sheetFormatPr defaultRowHeight="12.75" x14ac:dyDescent="0.2"/>
  <cols>
    <col min="1" max="1" width="19.85546875" style="3" customWidth="1"/>
    <col min="2" max="2" width="105.5703125" style="3" customWidth="1"/>
    <col min="3" max="3" width="17.85546875" style="3" customWidth="1"/>
    <col min="4" max="4" width="10.42578125" style="3" bestFit="1" customWidth="1"/>
    <col min="5" max="16384" width="9.140625" style="3"/>
  </cols>
  <sheetData>
    <row r="1" spans="1:9" x14ac:dyDescent="0.2">
      <c r="B1" s="43" t="s">
        <v>5</v>
      </c>
    </row>
    <row r="2" spans="1:9" x14ac:dyDescent="0.2">
      <c r="B2" s="43" t="s">
        <v>4</v>
      </c>
      <c r="C2" s="42"/>
    </row>
    <row r="3" spans="1:9" x14ac:dyDescent="0.2">
      <c r="B3" s="43" t="s">
        <v>154</v>
      </c>
      <c r="C3" s="42"/>
    </row>
    <row r="4" spans="1:9" ht="80.25" customHeight="1" thickBot="1" x14ac:dyDescent="0.35">
      <c r="A4" s="4"/>
      <c r="B4" s="5" t="s">
        <v>155</v>
      </c>
      <c r="C4" s="6"/>
      <c r="D4" s="41"/>
      <c r="E4" s="41"/>
      <c r="F4" s="41"/>
      <c r="G4" s="41"/>
      <c r="H4" s="41"/>
      <c r="I4" s="41"/>
    </row>
    <row r="5" spans="1:9" ht="21" thickBot="1" x14ac:dyDescent="0.35">
      <c r="A5" s="69" t="s">
        <v>0</v>
      </c>
      <c r="B5" s="67" t="s">
        <v>1</v>
      </c>
      <c r="C5" s="70" t="s">
        <v>2</v>
      </c>
    </row>
    <row r="6" spans="1:9" ht="40.5" x14ac:dyDescent="0.3">
      <c r="A6" s="68" t="s">
        <v>59</v>
      </c>
      <c r="B6" s="15" t="s">
        <v>153</v>
      </c>
      <c r="C6" s="16">
        <f>C8</f>
        <v>4391.63</v>
      </c>
    </row>
    <row r="7" spans="1:9" ht="20.25" x14ac:dyDescent="0.3">
      <c r="A7" s="18"/>
      <c r="B7" s="30" t="s">
        <v>3</v>
      </c>
      <c r="C7" s="17"/>
    </row>
    <row r="8" spans="1:9" ht="20.25" x14ac:dyDescent="0.3">
      <c r="A8" s="18"/>
      <c r="B8" s="19" t="s">
        <v>61</v>
      </c>
      <c r="C8" s="16">
        <f>C9</f>
        <v>4391.63</v>
      </c>
    </row>
    <row r="9" spans="1:9" ht="20.25" x14ac:dyDescent="0.3">
      <c r="A9" s="18">
        <v>3210</v>
      </c>
      <c r="B9" s="19" t="s">
        <v>58</v>
      </c>
      <c r="C9" s="16">
        <f>SUM(C10:C10)</f>
        <v>4391.63</v>
      </c>
    </row>
    <row r="10" spans="1:9" ht="20.25" x14ac:dyDescent="0.3">
      <c r="A10" s="18"/>
      <c r="B10" s="32" t="s">
        <v>70</v>
      </c>
      <c r="C10" s="17">
        <v>4391.63</v>
      </c>
    </row>
    <row r="11" spans="1:9" ht="21" customHeight="1" x14ac:dyDescent="0.3">
      <c r="A11" s="8"/>
      <c r="B11" s="8" t="s">
        <v>122</v>
      </c>
      <c r="C11" s="16">
        <f>C9</f>
        <v>4391.63</v>
      </c>
    </row>
    <row r="12" spans="1:9" ht="20.25" x14ac:dyDescent="0.3">
      <c r="A12" s="8"/>
      <c r="B12" s="8" t="s">
        <v>60</v>
      </c>
      <c r="C12" s="16">
        <v>0</v>
      </c>
    </row>
    <row r="13" spans="1:9" ht="20.25" x14ac:dyDescent="0.3">
      <c r="A13" s="60"/>
      <c r="B13" s="8" t="s">
        <v>24</v>
      </c>
      <c r="C13" s="9">
        <f>C9</f>
        <v>4391.63</v>
      </c>
    </row>
    <row r="14" spans="1:9" ht="20.25" x14ac:dyDescent="0.3">
      <c r="A14" s="4"/>
      <c r="B14" s="37"/>
      <c r="C14" s="38"/>
    </row>
    <row r="15" spans="1:9" ht="20.25" x14ac:dyDescent="0.3">
      <c r="A15" s="4"/>
      <c r="B15" s="25" t="s">
        <v>84</v>
      </c>
      <c r="C15" s="4"/>
    </row>
    <row r="16" spans="1:9" ht="20.25" x14ac:dyDescent="0.3">
      <c r="A16" s="4"/>
      <c r="B16" s="25" t="s">
        <v>51</v>
      </c>
      <c r="C16" s="4"/>
    </row>
    <row r="17" spans="2:3" ht="20.25" x14ac:dyDescent="0.3">
      <c r="B17" s="4"/>
      <c r="C17" s="4"/>
    </row>
  </sheetData>
  <pageMargins left="0" right="0" top="0" bottom="0" header="0.31496062992125984" footer="0.31496062992125984"/>
  <pageSetup paperSize="9" scale="78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1"/>
  <sheetViews>
    <sheetView tabSelected="1" topLeftCell="A111" workbookViewId="0">
      <selection activeCell="D116" sqref="D116"/>
    </sheetView>
  </sheetViews>
  <sheetFormatPr defaultRowHeight="12.75" x14ac:dyDescent="0.2"/>
  <cols>
    <col min="1" max="1" width="19.85546875" customWidth="1"/>
    <col min="2" max="2" width="105.5703125" customWidth="1"/>
    <col min="3" max="3" width="17.85546875" customWidth="1"/>
    <col min="4" max="4" width="10.42578125" bestFit="1" customWidth="1"/>
  </cols>
  <sheetData>
    <row r="1" spans="1:9" x14ac:dyDescent="0.2">
      <c r="B1" s="43" t="s">
        <v>5</v>
      </c>
    </row>
    <row r="2" spans="1:9" x14ac:dyDescent="0.2">
      <c r="B2" s="43" t="s">
        <v>4</v>
      </c>
      <c r="C2" s="42"/>
    </row>
    <row r="3" spans="1:9" x14ac:dyDescent="0.2">
      <c r="B3" s="43" t="s">
        <v>86</v>
      </c>
      <c r="C3" s="42"/>
    </row>
    <row r="4" spans="1:9" ht="80.25" customHeight="1" x14ac:dyDescent="0.3">
      <c r="A4" s="4"/>
      <c r="B4" s="5" t="s">
        <v>87</v>
      </c>
      <c r="C4" s="6"/>
      <c r="D4" s="1"/>
      <c r="E4" s="1"/>
      <c r="F4" s="1"/>
      <c r="G4" s="1"/>
      <c r="H4" s="1"/>
      <c r="I4" s="1"/>
    </row>
    <row r="5" spans="1:9" ht="20.25" x14ac:dyDescent="0.3">
      <c r="A5" s="7" t="s">
        <v>0</v>
      </c>
      <c r="B5" s="7" t="s">
        <v>1</v>
      </c>
      <c r="C5" s="7" t="s">
        <v>2</v>
      </c>
    </row>
    <row r="6" spans="1:9" ht="40.5" x14ac:dyDescent="0.3">
      <c r="A6" s="23" t="s">
        <v>6</v>
      </c>
      <c r="B6" s="8" t="s">
        <v>88</v>
      </c>
      <c r="C6" s="9">
        <f>C8+C9+C22+C10+C13+C18+C20</f>
        <v>99137.88</v>
      </c>
      <c r="D6" s="2"/>
    </row>
    <row r="7" spans="1:9" ht="20.25" x14ac:dyDescent="0.3">
      <c r="A7" s="8"/>
      <c r="B7" s="8" t="s">
        <v>3</v>
      </c>
      <c r="C7" s="10"/>
    </row>
    <row r="8" spans="1:9" ht="20.25" x14ac:dyDescent="0.3">
      <c r="A8" s="11">
        <v>2111</v>
      </c>
      <c r="B8" s="8" t="s">
        <v>7</v>
      </c>
      <c r="C8" s="9">
        <v>68239.02</v>
      </c>
    </row>
    <row r="9" spans="1:9" ht="20.25" x14ac:dyDescent="0.3">
      <c r="A9" s="8">
        <v>2120</v>
      </c>
      <c r="B9" s="8" t="s">
        <v>8</v>
      </c>
      <c r="C9" s="9">
        <v>15012.58</v>
      </c>
    </row>
    <row r="10" spans="1:9" s="3" customFormat="1" ht="20.25" x14ac:dyDescent="0.3">
      <c r="A10" s="7">
        <v>2210</v>
      </c>
      <c r="B10" s="15" t="s">
        <v>14</v>
      </c>
      <c r="C10" s="16">
        <f>SUM(C11:C12)</f>
        <v>8796.6899999999987</v>
      </c>
    </row>
    <row r="11" spans="1:9" s="3" customFormat="1" ht="40.5" x14ac:dyDescent="0.3">
      <c r="A11" s="7"/>
      <c r="B11" s="32" t="s">
        <v>98</v>
      </c>
      <c r="C11" s="17">
        <v>8113.69</v>
      </c>
    </row>
    <row r="12" spans="1:9" s="3" customFormat="1" ht="40.5" x14ac:dyDescent="0.3">
      <c r="A12" s="7"/>
      <c r="B12" s="32" t="s">
        <v>105</v>
      </c>
      <c r="C12" s="17">
        <v>683</v>
      </c>
    </row>
    <row r="13" spans="1:9" s="3" customFormat="1" ht="20.25" x14ac:dyDescent="0.3">
      <c r="A13" s="126">
        <v>2240</v>
      </c>
      <c r="B13" s="127" t="s">
        <v>15</v>
      </c>
      <c r="C13" s="16">
        <f>SUM(C14:C17)</f>
        <v>3792</v>
      </c>
    </row>
    <row r="14" spans="1:9" s="3" customFormat="1" ht="20.25" x14ac:dyDescent="0.3">
      <c r="A14" s="128"/>
      <c r="B14" s="129" t="s">
        <v>99</v>
      </c>
      <c r="C14" s="17">
        <v>50</v>
      </c>
    </row>
    <row r="15" spans="1:9" s="3" customFormat="1" ht="40.5" x14ac:dyDescent="0.3">
      <c r="A15" s="7"/>
      <c r="B15" s="32" t="s">
        <v>100</v>
      </c>
      <c r="C15" s="17">
        <v>3200</v>
      </c>
    </row>
    <row r="16" spans="1:9" s="3" customFormat="1" ht="20.25" x14ac:dyDescent="0.3">
      <c r="A16" s="7"/>
      <c r="B16" s="32" t="s">
        <v>106</v>
      </c>
      <c r="C16" s="17">
        <v>210</v>
      </c>
    </row>
    <row r="17" spans="1:3" s="3" customFormat="1" ht="20.25" x14ac:dyDescent="0.3">
      <c r="A17" s="7"/>
      <c r="B17" s="32" t="s">
        <v>107</v>
      </c>
      <c r="C17" s="17">
        <v>332</v>
      </c>
    </row>
    <row r="18" spans="1:3" s="3" customFormat="1" ht="20.25" x14ac:dyDescent="0.3">
      <c r="A18" s="7">
        <v>2271</v>
      </c>
      <c r="B18" s="15" t="s">
        <v>101</v>
      </c>
      <c r="C18" s="16">
        <f>C19</f>
        <v>897.14</v>
      </c>
    </row>
    <row r="19" spans="1:3" s="3" customFormat="1" ht="20.25" x14ac:dyDescent="0.3">
      <c r="A19" s="7"/>
      <c r="B19" s="30" t="s">
        <v>102</v>
      </c>
      <c r="C19" s="17">
        <v>897.14</v>
      </c>
    </row>
    <row r="20" spans="1:3" s="3" customFormat="1" ht="20.25" x14ac:dyDescent="0.3">
      <c r="A20" s="7">
        <v>2272</v>
      </c>
      <c r="B20" s="15" t="s">
        <v>103</v>
      </c>
      <c r="C20" s="16">
        <f>SUM(C21)</f>
        <v>808.15</v>
      </c>
    </row>
    <row r="21" spans="1:3" s="3" customFormat="1" ht="20.25" x14ac:dyDescent="0.3">
      <c r="A21" s="7"/>
      <c r="B21" s="30" t="s">
        <v>104</v>
      </c>
      <c r="C21" s="17">
        <v>808.15</v>
      </c>
    </row>
    <row r="22" spans="1:3" s="3" customFormat="1" ht="20.25" x14ac:dyDescent="0.3">
      <c r="A22" s="7">
        <v>2273</v>
      </c>
      <c r="B22" s="15" t="s">
        <v>62</v>
      </c>
      <c r="C22" s="16">
        <f>C23</f>
        <v>1592.3</v>
      </c>
    </row>
    <row r="23" spans="1:3" s="3" customFormat="1" ht="20.25" x14ac:dyDescent="0.3">
      <c r="A23" s="7"/>
      <c r="B23" s="30" t="s">
        <v>63</v>
      </c>
      <c r="C23" s="17">
        <v>1592.3</v>
      </c>
    </row>
    <row r="24" spans="1:3" ht="40.5" x14ac:dyDescent="0.3">
      <c r="A24" s="23" t="s">
        <v>12</v>
      </c>
      <c r="B24" s="15" t="s">
        <v>89</v>
      </c>
      <c r="C24" s="16">
        <f>C26+C27</f>
        <v>442701.1</v>
      </c>
    </row>
    <row r="25" spans="1:3" ht="20.25" x14ac:dyDescent="0.3">
      <c r="A25" s="8"/>
      <c r="B25" s="8" t="s">
        <v>3</v>
      </c>
      <c r="C25" s="17"/>
    </row>
    <row r="26" spans="1:3" ht="20.25" x14ac:dyDescent="0.3">
      <c r="A26" s="7"/>
      <c r="B26" s="8" t="s">
        <v>20</v>
      </c>
      <c r="C26" s="9">
        <f>C38</f>
        <v>182685.37</v>
      </c>
    </row>
    <row r="27" spans="1:3" s="3" customFormat="1" ht="20.25" x14ac:dyDescent="0.3">
      <c r="A27" s="18"/>
      <c r="B27" s="8" t="s">
        <v>42</v>
      </c>
      <c r="C27" s="16">
        <f>C29</f>
        <v>260015.72999999998</v>
      </c>
    </row>
    <row r="28" spans="1:3" ht="39.75" customHeight="1" x14ac:dyDescent="0.3">
      <c r="A28" s="18">
        <v>2610</v>
      </c>
      <c r="B28" s="23" t="s">
        <v>17</v>
      </c>
      <c r="C28" s="16">
        <f>C38+C29</f>
        <v>442701.1</v>
      </c>
    </row>
    <row r="29" spans="1:3" s="3" customFormat="1" ht="20.25" x14ac:dyDescent="0.3">
      <c r="A29" s="18"/>
      <c r="B29" s="15" t="s">
        <v>42</v>
      </c>
      <c r="C29" s="16">
        <f>SUM(C30:C37)</f>
        <v>260015.72999999998</v>
      </c>
    </row>
    <row r="30" spans="1:3" s="3" customFormat="1" ht="81" x14ac:dyDescent="0.3">
      <c r="A30" s="18"/>
      <c r="B30" s="32" t="s">
        <v>90</v>
      </c>
      <c r="C30" s="17">
        <v>39032.94</v>
      </c>
    </row>
    <row r="31" spans="1:3" s="3" customFormat="1" ht="42" customHeight="1" x14ac:dyDescent="0.3">
      <c r="A31" s="18"/>
      <c r="B31" s="32" t="s">
        <v>91</v>
      </c>
      <c r="C31" s="17">
        <v>7742.63</v>
      </c>
    </row>
    <row r="32" spans="1:3" s="3" customFormat="1" ht="40.5" x14ac:dyDescent="0.3">
      <c r="A32" s="18"/>
      <c r="B32" s="32" t="s">
        <v>92</v>
      </c>
      <c r="C32" s="17">
        <v>48785.440000000002</v>
      </c>
    </row>
    <row r="33" spans="1:3" s="3" customFormat="1" ht="20.25" x14ac:dyDescent="0.3">
      <c r="A33" s="18"/>
      <c r="B33" s="32" t="s">
        <v>93</v>
      </c>
      <c r="C33" s="17">
        <v>60048.160000000003</v>
      </c>
    </row>
    <row r="34" spans="1:3" s="3" customFormat="1" ht="20.25" x14ac:dyDescent="0.3">
      <c r="A34" s="18"/>
      <c r="B34" s="32" t="s">
        <v>94</v>
      </c>
      <c r="C34" s="17">
        <v>16788.05</v>
      </c>
    </row>
    <row r="35" spans="1:3" s="3" customFormat="1" ht="40.5" x14ac:dyDescent="0.3">
      <c r="A35" s="18"/>
      <c r="B35" s="32" t="s">
        <v>95</v>
      </c>
      <c r="C35" s="17">
        <v>2917.57</v>
      </c>
    </row>
    <row r="36" spans="1:3" s="3" customFormat="1" ht="81" x14ac:dyDescent="0.3">
      <c r="A36" s="18"/>
      <c r="B36" s="32" t="s">
        <v>96</v>
      </c>
      <c r="C36" s="17">
        <v>22761.49</v>
      </c>
    </row>
    <row r="37" spans="1:3" s="3" customFormat="1" ht="60.75" x14ac:dyDescent="0.3">
      <c r="A37" s="18"/>
      <c r="B37" s="32" t="s">
        <v>97</v>
      </c>
      <c r="C37" s="17">
        <v>61939.45</v>
      </c>
    </row>
    <row r="38" spans="1:3" ht="20.25" x14ac:dyDescent="0.3">
      <c r="A38" s="7"/>
      <c r="B38" s="19" t="s">
        <v>20</v>
      </c>
      <c r="C38" s="9">
        <f>SUM(C39:C51)</f>
        <v>182685.37</v>
      </c>
    </row>
    <row r="39" spans="1:3" s="3" customFormat="1" ht="20.25" x14ac:dyDescent="0.3">
      <c r="A39" s="7"/>
      <c r="B39" s="22" t="s">
        <v>156</v>
      </c>
      <c r="C39" s="65">
        <v>5931.74</v>
      </c>
    </row>
    <row r="40" spans="1:3" s="3" customFormat="1" ht="20.25" x14ac:dyDescent="0.3">
      <c r="A40" s="7"/>
      <c r="B40" s="22" t="s">
        <v>158</v>
      </c>
      <c r="C40" s="65">
        <v>10406.629999999999</v>
      </c>
    </row>
    <row r="41" spans="1:3" s="3" customFormat="1" ht="20.25" x14ac:dyDescent="0.3">
      <c r="A41" s="7"/>
      <c r="B41" s="22" t="s">
        <v>157</v>
      </c>
      <c r="C41" s="65">
        <v>6536.56</v>
      </c>
    </row>
    <row r="42" spans="1:3" s="3" customFormat="1" ht="20.25" x14ac:dyDescent="0.3">
      <c r="A42" s="7"/>
      <c r="B42" s="22" t="s">
        <v>159</v>
      </c>
      <c r="C42" s="65">
        <v>9905.58</v>
      </c>
    </row>
    <row r="43" spans="1:3" s="3" customFormat="1" ht="20.25" x14ac:dyDescent="0.3">
      <c r="A43" s="7"/>
      <c r="B43" s="22" t="s">
        <v>160</v>
      </c>
      <c r="C43" s="65">
        <v>7431.61</v>
      </c>
    </row>
    <row r="44" spans="1:3" s="3" customFormat="1" ht="20.25" x14ac:dyDescent="0.3">
      <c r="A44" s="7"/>
      <c r="B44" s="22" t="s">
        <v>161</v>
      </c>
      <c r="C44" s="65">
        <v>18316.88</v>
      </c>
    </row>
    <row r="45" spans="1:3" s="3" customFormat="1" ht="20.25" x14ac:dyDescent="0.3">
      <c r="A45" s="7"/>
      <c r="B45" s="22" t="s">
        <v>162</v>
      </c>
      <c r="C45" s="65">
        <v>10228.959999999999</v>
      </c>
    </row>
    <row r="46" spans="1:3" s="3" customFormat="1" ht="40.5" x14ac:dyDescent="0.3">
      <c r="A46" s="7"/>
      <c r="B46" s="22" t="s">
        <v>163</v>
      </c>
      <c r="C46" s="65">
        <v>4702.6099999999997</v>
      </c>
    </row>
    <row r="47" spans="1:3" s="3" customFormat="1" ht="40.5" x14ac:dyDescent="0.3">
      <c r="A47" s="7"/>
      <c r="B47" s="35" t="s">
        <v>164</v>
      </c>
      <c r="C47" s="65">
        <v>5900</v>
      </c>
    </row>
    <row r="48" spans="1:3" s="3" customFormat="1" ht="40.5" x14ac:dyDescent="0.3">
      <c r="A48" s="7"/>
      <c r="B48" s="35" t="s">
        <v>165</v>
      </c>
      <c r="C48" s="65">
        <v>7392</v>
      </c>
    </row>
    <row r="49" spans="1:3" s="3" customFormat="1" ht="40.5" x14ac:dyDescent="0.3">
      <c r="A49" s="7"/>
      <c r="B49" s="35" t="s">
        <v>166</v>
      </c>
      <c r="C49" s="65">
        <v>17740.8</v>
      </c>
    </row>
    <row r="50" spans="1:3" s="3" customFormat="1" ht="40.5" x14ac:dyDescent="0.3">
      <c r="A50" s="7"/>
      <c r="B50" s="35" t="s">
        <v>167</v>
      </c>
      <c r="C50" s="65">
        <v>28240</v>
      </c>
    </row>
    <row r="51" spans="1:3" s="3" customFormat="1" ht="40.5" x14ac:dyDescent="0.3">
      <c r="A51" s="7"/>
      <c r="B51" s="35" t="s">
        <v>168</v>
      </c>
      <c r="C51" s="65">
        <v>49952</v>
      </c>
    </row>
    <row r="52" spans="1:3" s="3" customFormat="1" ht="40.5" x14ac:dyDescent="0.3">
      <c r="A52" s="24" t="s">
        <v>9</v>
      </c>
      <c r="B52" s="71" t="s">
        <v>109</v>
      </c>
      <c r="C52" s="72">
        <f>C54+C55+C56+C57</f>
        <v>1602637.59</v>
      </c>
    </row>
    <row r="53" spans="1:3" s="3" customFormat="1" ht="20.25" x14ac:dyDescent="0.3">
      <c r="A53" s="7"/>
      <c r="B53" s="35" t="s">
        <v>3</v>
      </c>
      <c r="C53" s="65"/>
    </row>
    <row r="54" spans="1:3" s="3" customFormat="1" ht="20.25" x14ac:dyDescent="0.3">
      <c r="A54" s="7"/>
      <c r="B54" s="20" t="s">
        <v>16</v>
      </c>
      <c r="C54" s="72">
        <f>C58+C60+C61+C64</f>
        <v>523312.37</v>
      </c>
    </row>
    <row r="55" spans="1:3" s="3" customFormat="1" ht="20.25" x14ac:dyDescent="0.3">
      <c r="A55" s="7"/>
      <c r="B55" s="20" t="s">
        <v>42</v>
      </c>
      <c r="C55" s="9">
        <f>C69</f>
        <v>28319.149999999998</v>
      </c>
    </row>
    <row r="56" spans="1:3" ht="20.25" x14ac:dyDescent="0.3">
      <c r="A56" s="7"/>
      <c r="B56" s="20" t="s">
        <v>10</v>
      </c>
      <c r="C56" s="10">
        <f>C73</f>
        <v>1007778.8099999999</v>
      </c>
    </row>
    <row r="57" spans="1:3" s="3" customFormat="1" ht="20.25" x14ac:dyDescent="0.3">
      <c r="A57" s="7"/>
      <c r="B57" s="34" t="s">
        <v>43</v>
      </c>
      <c r="C57" s="9">
        <f>C88</f>
        <v>43227.26</v>
      </c>
    </row>
    <row r="58" spans="1:3" ht="20.25" x14ac:dyDescent="0.3">
      <c r="A58" s="7">
        <v>2111</v>
      </c>
      <c r="B58" s="8" t="s">
        <v>7</v>
      </c>
      <c r="C58" s="9">
        <f>SUM(C59:C59)</f>
        <v>28527.27</v>
      </c>
    </row>
    <row r="59" spans="1:3" s="3" customFormat="1" ht="20.25" x14ac:dyDescent="0.3">
      <c r="A59" s="7"/>
      <c r="B59" s="21" t="s">
        <v>114</v>
      </c>
      <c r="C59" s="14">
        <v>28527.27</v>
      </c>
    </row>
    <row r="60" spans="1:3" ht="20.25" x14ac:dyDescent="0.3">
      <c r="A60" s="7">
        <v>2120</v>
      </c>
      <c r="B60" s="8" t="s">
        <v>8</v>
      </c>
      <c r="C60" s="9">
        <v>7488.2</v>
      </c>
    </row>
    <row r="61" spans="1:3" s="3" customFormat="1" ht="20.25" x14ac:dyDescent="0.3">
      <c r="A61" s="7">
        <v>2210</v>
      </c>
      <c r="B61" s="8" t="s">
        <v>14</v>
      </c>
      <c r="C61" s="9">
        <f>SUM(C62:C63)</f>
        <v>31109.9</v>
      </c>
    </row>
    <row r="62" spans="1:3" s="3" customFormat="1" ht="20.25" x14ac:dyDescent="0.3">
      <c r="A62" s="7"/>
      <c r="B62" s="22" t="s">
        <v>110</v>
      </c>
      <c r="C62" s="14">
        <v>11409.9</v>
      </c>
    </row>
    <row r="63" spans="1:3" s="3" customFormat="1" ht="40.5" x14ac:dyDescent="0.3">
      <c r="A63" s="7"/>
      <c r="B63" s="22" t="s">
        <v>115</v>
      </c>
      <c r="C63" s="14">
        <v>19700</v>
      </c>
    </row>
    <row r="64" spans="1:3" s="3" customFormat="1" ht="20.25" x14ac:dyDescent="0.3">
      <c r="A64" s="7">
        <v>2240</v>
      </c>
      <c r="B64" s="8" t="s">
        <v>15</v>
      </c>
      <c r="C64" s="9">
        <f>SUM(C65:C67)</f>
        <v>456187</v>
      </c>
    </row>
    <row r="65" spans="1:3" s="3" customFormat="1" ht="40.5" x14ac:dyDescent="0.3">
      <c r="A65" s="7"/>
      <c r="B65" s="22" t="s">
        <v>111</v>
      </c>
      <c r="C65" s="14">
        <v>155600</v>
      </c>
    </row>
    <row r="66" spans="1:3" s="3" customFormat="1" ht="40.5" x14ac:dyDescent="0.3">
      <c r="A66" s="7"/>
      <c r="B66" s="22" t="s">
        <v>113</v>
      </c>
      <c r="C66" s="14">
        <v>193350</v>
      </c>
    </row>
    <row r="67" spans="1:3" s="3" customFormat="1" ht="60" customHeight="1" x14ac:dyDescent="0.3">
      <c r="A67" s="7"/>
      <c r="B67" s="22" t="s">
        <v>112</v>
      </c>
      <c r="C67" s="14">
        <v>107237</v>
      </c>
    </row>
    <row r="68" spans="1:3" ht="39.75" customHeight="1" x14ac:dyDescent="0.3">
      <c r="A68" s="7">
        <v>2610</v>
      </c>
      <c r="B68" s="23" t="s">
        <v>17</v>
      </c>
      <c r="C68" s="9">
        <f>C69+C73+C88</f>
        <v>1079325.22</v>
      </c>
    </row>
    <row r="69" spans="1:3" s="3" customFormat="1" ht="21.75" customHeight="1" x14ac:dyDescent="0.3">
      <c r="A69" s="7"/>
      <c r="B69" s="24" t="s">
        <v>42</v>
      </c>
      <c r="C69" s="12">
        <f>SUM(C70:C72)</f>
        <v>28319.149999999998</v>
      </c>
    </row>
    <row r="70" spans="1:3" s="3" customFormat="1" ht="42" customHeight="1" x14ac:dyDescent="0.3">
      <c r="A70" s="7"/>
      <c r="B70" s="26" t="s">
        <v>123</v>
      </c>
      <c r="C70" s="39">
        <v>16372.01</v>
      </c>
    </row>
    <row r="71" spans="1:3" s="3" customFormat="1" ht="63" customHeight="1" x14ac:dyDescent="0.3">
      <c r="A71" s="7"/>
      <c r="B71" s="26" t="s">
        <v>124</v>
      </c>
      <c r="C71" s="39">
        <v>10901.45</v>
      </c>
    </row>
    <row r="72" spans="1:3" s="3" customFormat="1" ht="42" customHeight="1" x14ac:dyDescent="0.3">
      <c r="A72" s="7"/>
      <c r="B72" s="26" t="s">
        <v>125</v>
      </c>
      <c r="C72" s="39">
        <v>1045.69</v>
      </c>
    </row>
    <row r="73" spans="1:3" ht="20.25" x14ac:dyDescent="0.3">
      <c r="A73" s="7"/>
      <c r="B73" s="7" t="s">
        <v>10</v>
      </c>
      <c r="C73" s="12">
        <f>SUM(C74:C87)</f>
        <v>1007778.8099999999</v>
      </c>
    </row>
    <row r="74" spans="1:3" ht="20.25" x14ac:dyDescent="0.3">
      <c r="A74" s="7"/>
      <c r="B74" s="13" t="s">
        <v>11</v>
      </c>
      <c r="C74" s="40">
        <v>111764.24</v>
      </c>
    </row>
    <row r="75" spans="1:3" ht="20.25" x14ac:dyDescent="0.3">
      <c r="A75" s="7"/>
      <c r="B75" s="13" t="s">
        <v>72</v>
      </c>
      <c r="C75" s="40">
        <v>129576.4</v>
      </c>
    </row>
    <row r="76" spans="1:3" ht="20.25" x14ac:dyDescent="0.3">
      <c r="A76" s="7"/>
      <c r="B76" s="13" t="s">
        <v>25</v>
      </c>
      <c r="C76" s="40">
        <v>203177.14</v>
      </c>
    </row>
    <row r="77" spans="1:3" ht="20.25" x14ac:dyDescent="0.3">
      <c r="A77" s="7"/>
      <c r="B77" s="13" t="s">
        <v>18</v>
      </c>
      <c r="C77" s="40">
        <v>56907.08</v>
      </c>
    </row>
    <row r="78" spans="1:3" ht="40.5" x14ac:dyDescent="0.3">
      <c r="A78" s="7"/>
      <c r="B78" s="22" t="s">
        <v>77</v>
      </c>
      <c r="C78" s="40">
        <v>83265.56</v>
      </c>
    </row>
    <row r="79" spans="1:3" s="3" customFormat="1" ht="20.25" x14ac:dyDescent="0.3">
      <c r="A79" s="7"/>
      <c r="B79" s="13" t="s">
        <v>73</v>
      </c>
      <c r="C79" s="40">
        <v>187215.12</v>
      </c>
    </row>
    <row r="80" spans="1:3" s="3" customFormat="1" ht="60.75" x14ac:dyDescent="0.3">
      <c r="A80" s="7"/>
      <c r="B80" s="22" t="s">
        <v>146</v>
      </c>
      <c r="C80" s="40">
        <v>4997.17</v>
      </c>
    </row>
    <row r="81" spans="1:3" ht="20.25" x14ac:dyDescent="0.3">
      <c r="A81" s="7"/>
      <c r="B81" s="22" t="s">
        <v>147</v>
      </c>
      <c r="C81" s="40">
        <v>204.58</v>
      </c>
    </row>
    <row r="82" spans="1:3" s="3" customFormat="1" ht="101.25" x14ac:dyDescent="0.3">
      <c r="A82" s="7"/>
      <c r="B82" s="22" t="s">
        <v>148</v>
      </c>
      <c r="C82" s="40">
        <v>102667.78</v>
      </c>
    </row>
    <row r="83" spans="1:3" s="3" customFormat="1" ht="20.25" x14ac:dyDescent="0.3">
      <c r="A83" s="7"/>
      <c r="B83" s="22" t="s">
        <v>29</v>
      </c>
      <c r="C83" s="40">
        <v>1522.2</v>
      </c>
    </row>
    <row r="84" spans="1:3" s="3" customFormat="1" ht="40.5" x14ac:dyDescent="0.3">
      <c r="A84" s="7"/>
      <c r="B84" s="22" t="s">
        <v>76</v>
      </c>
      <c r="C84" s="40">
        <v>9919.57</v>
      </c>
    </row>
    <row r="85" spans="1:3" s="3" customFormat="1" ht="81" x14ac:dyDescent="0.3">
      <c r="A85" s="7"/>
      <c r="B85" s="22" t="s">
        <v>149</v>
      </c>
      <c r="C85" s="40">
        <v>103596.32</v>
      </c>
    </row>
    <row r="86" spans="1:3" s="3" customFormat="1" ht="20.25" x14ac:dyDescent="0.3">
      <c r="A86" s="7"/>
      <c r="B86" s="22" t="s">
        <v>150</v>
      </c>
      <c r="C86" s="40">
        <v>12175</v>
      </c>
    </row>
    <row r="87" spans="1:3" s="3" customFormat="1" ht="42" customHeight="1" x14ac:dyDescent="0.3">
      <c r="A87" s="7"/>
      <c r="B87" s="22" t="s">
        <v>66</v>
      </c>
      <c r="C87" s="33">
        <v>790.65</v>
      </c>
    </row>
    <row r="88" spans="1:3" s="3" customFormat="1" ht="20.25" x14ac:dyDescent="0.3">
      <c r="A88" s="7"/>
      <c r="B88" s="8" t="s">
        <v>43</v>
      </c>
      <c r="C88" s="29">
        <f>SUM(C89:C91)</f>
        <v>43227.26</v>
      </c>
    </row>
    <row r="89" spans="1:3" s="3" customFormat="1" ht="20.25" x14ac:dyDescent="0.3">
      <c r="A89" s="7"/>
      <c r="B89" s="31" t="s">
        <v>54</v>
      </c>
      <c r="C89" s="13">
        <v>16354.93</v>
      </c>
    </row>
    <row r="90" spans="1:3" s="3" customFormat="1" ht="20.25" x14ac:dyDescent="0.3">
      <c r="A90" s="7"/>
      <c r="B90" s="22" t="s">
        <v>53</v>
      </c>
      <c r="C90" s="13">
        <v>12127.33</v>
      </c>
    </row>
    <row r="91" spans="1:3" s="3" customFormat="1" ht="42" customHeight="1" x14ac:dyDescent="0.3">
      <c r="A91" s="7"/>
      <c r="B91" s="22" t="s">
        <v>126</v>
      </c>
      <c r="C91" s="33">
        <v>14745</v>
      </c>
    </row>
    <row r="92" spans="1:3" ht="62.25" customHeight="1" x14ac:dyDescent="0.3">
      <c r="A92" s="24" t="s">
        <v>13</v>
      </c>
      <c r="B92" s="8" t="s">
        <v>89</v>
      </c>
      <c r="C92" s="16">
        <f>SUM(C94:C95)</f>
        <v>2769.4</v>
      </c>
    </row>
    <row r="93" spans="1:3" ht="20.25" x14ac:dyDescent="0.3">
      <c r="A93" s="8"/>
      <c r="B93" s="8" t="s">
        <v>3</v>
      </c>
      <c r="C93" s="17"/>
    </row>
    <row r="94" spans="1:3" ht="20.25" x14ac:dyDescent="0.3">
      <c r="A94" s="8">
        <v>2111</v>
      </c>
      <c r="B94" s="8" t="s">
        <v>75</v>
      </c>
      <c r="C94" s="17">
        <v>2270</v>
      </c>
    </row>
    <row r="95" spans="1:3" ht="20.25" x14ac:dyDescent="0.3">
      <c r="A95" s="8">
        <v>2120</v>
      </c>
      <c r="B95" s="8" t="s">
        <v>8</v>
      </c>
      <c r="C95" s="17">
        <v>499.4</v>
      </c>
    </row>
    <row r="96" spans="1:3" ht="60.75" x14ac:dyDescent="0.3">
      <c r="A96" s="23" t="s">
        <v>57</v>
      </c>
      <c r="B96" s="8" t="s">
        <v>116</v>
      </c>
      <c r="C96" s="16">
        <f>C98+C99</f>
        <v>298726.49</v>
      </c>
    </row>
    <row r="97" spans="1:3" ht="20.25" x14ac:dyDescent="0.3">
      <c r="A97" s="23"/>
      <c r="B97" s="8" t="s">
        <v>3</v>
      </c>
      <c r="C97" s="17"/>
    </row>
    <row r="98" spans="1:3" s="3" customFormat="1" ht="20.25" x14ac:dyDescent="0.3">
      <c r="A98" s="23"/>
      <c r="B98" s="20" t="s">
        <v>16</v>
      </c>
      <c r="C98" s="16">
        <f>C100</f>
        <v>224658</v>
      </c>
    </row>
    <row r="99" spans="1:3" s="3" customFormat="1" ht="20.25" x14ac:dyDescent="0.3">
      <c r="A99" s="24"/>
      <c r="B99" s="34" t="s">
        <v>10</v>
      </c>
      <c r="C99" s="16">
        <f>C108</f>
        <v>74068.490000000005</v>
      </c>
    </row>
    <row r="100" spans="1:3" s="3" customFormat="1" ht="20.25" x14ac:dyDescent="0.3">
      <c r="A100" s="7">
        <v>2240</v>
      </c>
      <c r="B100" s="8" t="s">
        <v>15</v>
      </c>
      <c r="C100" s="16">
        <f>SUM(C101:C106)</f>
        <v>224658</v>
      </c>
    </row>
    <row r="101" spans="1:3" s="3" customFormat="1" ht="20.25" x14ac:dyDescent="0.3">
      <c r="A101" s="7"/>
      <c r="B101" s="36" t="s">
        <v>52</v>
      </c>
      <c r="C101" s="17">
        <v>210</v>
      </c>
    </row>
    <row r="102" spans="1:3" s="3" customFormat="1" ht="20.25" x14ac:dyDescent="0.3">
      <c r="A102" s="8"/>
      <c r="B102" s="36" t="s">
        <v>117</v>
      </c>
      <c r="C102" s="17">
        <v>46997</v>
      </c>
    </row>
    <row r="103" spans="1:3" s="3" customFormat="1" ht="20.25" x14ac:dyDescent="0.3">
      <c r="A103" s="8"/>
      <c r="B103" s="36" t="s">
        <v>118</v>
      </c>
      <c r="C103" s="17">
        <v>49537</v>
      </c>
    </row>
    <row r="104" spans="1:3" s="3" customFormat="1" ht="20.25" x14ac:dyDescent="0.3">
      <c r="A104" s="8"/>
      <c r="B104" s="36" t="s">
        <v>119</v>
      </c>
      <c r="C104" s="17">
        <v>48545</v>
      </c>
    </row>
    <row r="105" spans="1:3" s="3" customFormat="1" ht="20.25" x14ac:dyDescent="0.3">
      <c r="A105" s="8"/>
      <c r="B105" s="36" t="s">
        <v>120</v>
      </c>
      <c r="C105" s="17">
        <v>47621</v>
      </c>
    </row>
    <row r="106" spans="1:3" s="3" customFormat="1" ht="20.25" x14ac:dyDescent="0.3">
      <c r="A106" s="8"/>
      <c r="B106" s="36" t="s">
        <v>121</v>
      </c>
      <c r="C106" s="17">
        <v>31748</v>
      </c>
    </row>
    <row r="107" spans="1:3" s="3" customFormat="1" ht="20.25" x14ac:dyDescent="0.3">
      <c r="A107" s="8">
        <v>2610</v>
      </c>
      <c r="B107" s="24" t="s">
        <v>17</v>
      </c>
      <c r="C107" s="16">
        <f>C108</f>
        <v>74068.490000000005</v>
      </c>
    </row>
    <row r="108" spans="1:3" s="3" customFormat="1" ht="20.25" x14ac:dyDescent="0.3">
      <c r="A108" s="8"/>
      <c r="B108" s="24" t="s">
        <v>10</v>
      </c>
      <c r="C108" s="16">
        <f>SUM(C109:C110)</f>
        <v>74068.490000000005</v>
      </c>
    </row>
    <row r="109" spans="1:3" s="3" customFormat="1" ht="121.5" x14ac:dyDescent="0.3">
      <c r="A109" s="8"/>
      <c r="B109" s="26" t="s">
        <v>151</v>
      </c>
      <c r="C109" s="17">
        <v>58673.22</v>
      </c>
    </row>
    <row r="110" spans="1:3" s="3" customFormat="1" ht="101.25" x14ac:dyDescent="0.3">
      <c r="A110" s="8"/>
      <c r="B110" s="22" t="s">
        <v>152</v>
      </c>
      <c r="C110" s="13">
        <v>15395.27</v>
      </c>
    </row>
    <row r="111" spans="1:3" s="3" customFormat="1" ht="81" x14ac:dyDescent="0.3">
      <c r="A111" s="23" t="s">
        <v>64</v>
      </c>
      <c r="B111" s="7" t="s">
        <v>108</v>
      </c>
      <c r="C111" s="16">
        <f>C113</f>
        <v>4294</v>
      </c>
    </row>
    <row r="112" spans="1:3" s="3" customFormat="1" ht="20.25" x14ac:dyDescent="0.3">
      <c r="A112" s="8"/>
      <c r="B112" s="7" t="s">
        <v>3</v>
      </c>
      <c r="C112" s="17"/>
    </row>
    <row r="113" spans="1:3" s="3" customFormat="1" ht="20.25" x14ac:dyDescent="0.3">
      <c r="A113" s="7">
        <v>2210</v>
      </c>
      <c r="B113" s="8" t="s">
        <v>14</v>
      </c>
      <c r="C113" s="16">
        <f>SUM(C114)</f>
        <v>4294</v>
      </c>
    </row>
    <row r="114" spans="1:3" s="3" customFormat="1" ht="40.5" x14ac:dyDescent="0.3">
      <c r="A114" s="8"/>
      <c r="B114" s="131" t="s">
        <v>145</v>
      </c>
      <c r="C114" s="16">
        <v>4294</v>
      </c>
    </row>
    <row r="115" spans="1:3" ht="21" customHeight="1" x14ac:dyDescent="0.3">
      <c r="A115" s="8"/>
      <c r="B115" s="8" t="s">
        <v>122</v>
      </c>
      <c r="C115" s="16">
        <f>C6+C24+C52+C92+C96+C111</f>
        <v>2450266.46</v>
      </c>
    </row>
    <row r="116" spans="1:3" ht="20.25" x14ac:dyDescent="0.3">
      <c r="A116" s="8"/>
      <c r="B116" s="8" t="s">
        <v>19</v>
      </c>
      <c r="C116" s="16">
        <f>C8+C9+C10+C13+C18+C20+C22+C58+C60+C61+C64+C94+C95+C100+C113</f>
        <v>854171.65</v>
      </c>
    </row>
    <row r="117" spans="1:3" ht="20.25" x14ac:dyDescent="0.3">
      <c r="A117" s="8"/>
      <c r="B117" s="8" t="s">
        <v>24</v>
      </c>
      <c r="C117" s="9">
        <f>C29+C38+C69+C73+C88+C108</f>
        <v>1596094.81</v>
      </c>
    </row>
    <row r="118" spans="1:3" s="3" customFormat="1" ht="20.25" x14ac:dyDescent="0.3">
      <c r="A118" s="37"/>
      <c r="B118" s="37"/>
      <c r="C118" s="38"/>
    </row>
    <row r="119" spans="1:3" ht="20.25" x14ac:dyDescent="0.3">
      <c r="A119" s="4"/>
      <c r="B119" s="25" t="s">
        <v>85</v>
      </c>
      <c r="C119" s="4"/>
    </row>
    <row r="120" spans="1:3" ht="20.25" x14ac:dyDescent="0.3">
      <c r="A120" s="4"/>
      <c r="B120" s="25" t="s">
        <v>51</v>
      </c>
      <c r="C120" s="4"/>
    </row>
    <row r="121" spans="1:3" ht="20.25" x14ac:dyDescent="0.3">
      <c r="A121" s="4"/>
      <c r="B121" s="4"/>
      <c r="C121" s="4"/>
    </row>
  </sheetData>
  <pageMargins left="0" right="0" top="0" bottom="0" header="0.31496062992125984" footer="0.31496062992125984"/>
  <pageSetup paperSize="9" scale="78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4" workbookViewId="0">
      <selection activeCell="G17" sqref="G17"/>
    </sheetView>
  </sheetViews>
  <sheetFormatPr defaultRowHeight="12.75" x14ac:dyDescent="0.2"/>
  <cols>
    <col min="1" max="1" width="19.42578125" style="3" customWidth="1"/>
    <col min="2" max="2" width="74.42578125" style="3" customWidth="1"/>
    <col min="3" max="3" width="17.42578125" style="3" customWidth="1"/>
    <col min="4" max="16384" width="9.140625" style="3"/>
  </cols>
  <sheetData>
    <row r="1" spans="1:3" x14ac:dyDescent="0.2">
      <c r="B1" s="66" t="s">
        <v>71</v>
      </c>
    </row>
    <row r="2" spans="1:3" ht="20.25" x14ac:dyDescent="0.3">
      <c r="A2" s="4"/>
      <c r="B2" s="44"/>
      <c r="C2" s="4"/>
    </row>
    <row r="3" spans="1:3" ht="30.75" customHeight="1" x14ac:dyDescent="0.3">
      <c r="A3" s="8"/>
      <c r="B3" s="8" t="s">
        <v>79</v>
      </c>
      <c r="C3" s="8"/>
    </row>
    <row r="4" spans="1:3" ht="20.25" x14ac:dyDescent="0.3">
      <c r="A4" s="23"/>
      <c r="B4" s="45"/>
      <c r="C4" s="28"/>
    </row>
    <row r="5" spans="1:3" ht="45.75" customHeight="1" x14ac:dyDescent="0.3">
      <c r="A5" s="23" t="s">
        <v>0</v>
      </c>
      <c r="B5" s="22" t="s">
        <v>1</v>
      </c>
      <c r="C5" s="22" t="s">
        <v>2</v>
      </c>
    </row>
    <row r="6" spans="1:3" ht="45.75" customHeight="1" x14ac:dyDescent="0.3">
      <c r="A6" s="23" t="s">
        <v>37</v>
      </c>
      <c r="B6" s="31" t="s">
        <v>78</v>
      </c>
      <c r="C6" s="23">
        <f>SUM(C8:C11)</f>
        <v>43227.26</v>
      </c>
    </row>
    <row r="7" spans="1:3" ht="43.5" customHeight="1" x14ac:dyDescent="0.3">
      <c r="A7" s="23" t="s">
        <v>44</v>
      </c>
      <c r="B7" s="22" t="s">
        <v>21</v>
      </c>
      <c r="C7" s="22"/>
    </row>
    <row r="8" spans="1:3" ht="42" customHeight="1" x14ac:dyDescent="0.3">
      <c r="A8" s="23" t="s">
        <v>45</v>
      </c>
      <c r="B8" s="31" t="s">
        <v>54</v>
      </c>
      <c r="C8" s="13">
        <v>16354.93</v>
      </c>
    </row>
    <row r="9" spans="1:3" ht="42" customHeight="1" x14ac:dyDescent="0.3">
      <c r="A9" s="23"/>
      <c r="B9" s="22" t="s">
        <v>53</v>
      </c>
      <c r="C9" s="13">
        <v>12127.33</v>
      </c>
    </row>
    <row r="10" spans="1:3" ht="37.5" customHeight="1" x14ac:dyDescent="0.3">
      <c r="A10" s="23"/>
      <c r="B10" s="22" t="s">
        <v>126</v>
      </c>
      <c r="C10" s="33">
        <v>14745</v>
      </c>
    </row>
    <row r="11" spans="1:3" ht="20.25" x14ac:dyDescent="0.3">
      <c r="A11" s="23"/>
      <c r="B11" s="22"/>
      <c r="C11" s="33"/>
    </row>
    <row r="13" spans="1:3" x14ac:dyDescent="0.2">
      <c r="A13" s="3" t="s">
        <v>46</v>
      </c>
      <c r="B13" s="66" t="s">
        <v>47</v>
      </c>
    </row>
    <row r="14" spans="1:3" x14ac:dyDescent="0.2">
      <c r="B14" s="66"/>
    </row>
    <row r="15" spans="1:3" x14ac:dyDescent="0.2">
      <c r="A15" s="3" t="s">
        <v>48</v>
      </c>
      <c r="B15" s="66" t="s">
        <v>49</v>
      </c>
    </row>
    <row r="16" spans="1:3" x14ac:dyDescent="0.2">
      <c r="A16" s="3" t="s">
        <v>50</v>
      </c>
    </row>
  </sheetData>
  <pageMargins left="0" right="0" top="0" bottom="0" header="0.31496062992125984" footer="0.31496062992125984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7"/>
  <sheetViews>
    <sheetView topLeftCell="A25" workbookViewId="0">
      <selection activeCell="G39" sqref="G39"/>
    </sheetView>
  </sheetViews>
  <sheetFormatPr defaultRowHeight="12.75" x14ac:dyDescent="0.2"/>
  <cols>
    <col min="1" max="1" width="19.140625" customWidth="1"/>
    <col min="2" max="2" width="75.28515625" customWidth="1"/>
    <col min="3" max="3" width="17.5703125" customWidth="1"/>
  </cols>
  <sheetData>
    <row r="3" spans="1:3" x14ac:dyDescent="0.2">
      <c r="A3" s="3"/>
      <c r="B3" s="138" t="s">
        <v>22</v>
      </c>
      <c r="C3" s="138"/>
    </row>
    <row r="4" spans="1:3" x14ac:dyDescent="0.2">
      <c r="A4" s="3"/>
      <c r="B4" s="3"/>
      <c r="C4" s="3"/>
    </row>
    <row r="5" spans="1:3" ht="20.25" x14ac:dyDescent="0.3">
      <c r="A5" s="117"/>
      <c r="B5" s="117"/>
      <c r="C5" s="117"/>
    </row>
    <row r="6" spans="1:3" ht="15.75" x14ac:dyDescent="0.25">
      <c r="A6" s="3"/>
      <c r="B6" s="118" t="s">
        <v>83</v>
      </c>
      <c r="C6" s="3"/>
    </row>
    <row r="7" spans="1:3" x14ac:dyDescent="0.2">
      <c r="A7" s="3"/>
      <c r="B7" s="3"/>
      <c r="C7" s="3"/>
    </row>
    <row r="8" spans="1:3" ht="24" customHeight="1" x14ac:dyDescent="0.2">
      <c r="A8" s="119" t="s">
        <v>0</v>
      </c>
      <c r="B8" s="119" t="s">
        <v>1</v>
      </c>
      <c r="C8" s="119" t="s">
        <v>2</v>
      </c>
    </row>
    <row r="9" spans="1:3" ht="51" x14ac:dyDescent="0.2">
      <c r="A9" s="120" t="s">
        <v>23</v>
      </c>
      <c r="B9" s="119" t="s">
        <v>80</v>
      </c>
      <c r="C9" s="121">
        <f>SUM(C10:C24)</f>
        <v>1007778.8099999999</v>
      </c>
    </row>
    <row r="10" spans="1:3" x14ac:dyDescent="0.2">
      <c r="A10" s="122"/>
      <c r="B10" s="119" t="s">
        <v>21</v>
      </c>
      <c r="C10" s="122"/>
    </row>
    <row r="11" spans="1:3" s="3" customFormat="1" x14ac:dyDescent="0.2">
      <c r="A11" s="122"/>
      <c r="B11" s="132" t="s">
        <v>11</v>
      </c>
      <c r="C11" s="133">
        <v>111764.24</v>
      </c>
    </row>
    <row r="12" spans="1:3" x14ac:dyDescent="0.2">
      <c r="A12" s="122"/>
      <c r="B12" s="132" t="s">
        <v>72</v>
      </c>
      <c r="C12" s="133">
        <v>129576.4</v>
      </c>
    </row>
    <row r="13" spans="1:3" s="3" customFormat="1" x14ac:dyDescent="0.2">
      <c r="A13" s="122"/>
      <c r="B13" s="132" t="s">
        <v>25</v>
      </c>
      <c r="C13" s="133">
        <v>203177.14</v>
      </c>
    </row>
    <row r="14" spans="1:3" s="3" customFormat="1" x14ac:dyDescent="0.2">
      <c r="A14" s="122"/>
      <c r="B14" s="132" t="s">
        <v>18</v>
      </c>
      <c r="C14" s="133">
        <v>56907.08</v>
      </c>
    </row>
    <row r="15" spans="1:3" s="3" customFormat="1" ht="25.5" x14ac:dyDescent="0.2">
      <c r="A15" s="122"/>
      <c r="B15" s="134" t="s">
        <v>77</v>
      </c>
      <c r="C15" s="133">
        <v>83265.56</v>
      </c>
    </row>
    <row r="16" spans="1:3" s="3" customFormat="1" x14ac:dyDescent="0.2">
      <c r="A16" s="122"/>
      <c r="B16" s="132" t="s">
        <v>73</v>
      </c>
      <c r="C16" s="133">
        <v>187215.12</v>
      </c>
    </row>
    <row r="17" spans="1:3" s="3" customFormat="1" ht="38.25" x14ac:dyDescent="0.2">
      <c r="A17" s="122"/>
      <c r="B17" s="134" t="s">
        <v>146</v>
      </c>
      <c r="C17" s="133">
        <v>4997.17</v>
      </c>
    </row>
    <row r="18" spans="1:3" s="3" customFormat="1" x14ac:dyDescent="0.2">
      <c r="A18" s="122"/>
      <c r="B18" s="134" t="s">
        <v>147</v>
      </c>
      <c r="C18" s="133">
        <v>204.58</v>
      </c>
    </row>
    <row r="19" spans="1:3" s="3" customFormat="1" ht="51" x14ac:dyDescent="0.2">
      <c r="A19" s="122"/>
      <c r="B19" s="134" t="s">
        <v>148</v>
      </c>
      <c r="C19" s="133">
        <v>102667.78</v>
      </c>
    </row>
    <row r="20" spans="1:3" s="3" customFormat="1" x14ac:dyDescent="0.2">
      <c r="A20" s="122"/>
      <c r="B20" s="134" t="s">
        <v>29</v>
      </c>
      <c r="C20" s="133">
        <v>1522.2</v>
      </c>
    </row>
    <row r="21" spans="1:3" s="3" customFormat="1" ht="25.5" x14ac:dyDescent="0.2">
      <c r="A21" s="122"/>
      <c r="B21" s="134" t="s">
        <v>76</v>
      </c>
      <c r="C21" s="133">
        <v>9919.57</v>
      </c>
    </row>
    <row r="22" spans="1:3" s="3" customFormat="1" ht="51" x14ac:dyDescent="0.2">
      <c r="A22" s="122"/>
      <c r="B22" s="134" t="s">
        <v>149</v>
      </c>
      <c r="C22" s="133">
        <v>103596.32</v>
      </c>
    </row>
    <row r="23" spans="1:3" s="3" customFormat="1" x14ac:dyDescent="0.2">
      <c r="A23" s="122"/>
      <c r="B23" s="134" t="s">
        <v>150</v>
      </c>
      <c r="C23" s="133">
        <v>12175</v>
      </c>
    </row>
    <row r="24" spans="1:3" s="3" customFormat="1" x14ac:dyDescent="0.2">
      <c r="A24" s="122"/>
      <c r="B24" s="134" t="s">
        <v>66</v>
      </c>
      <c r="C24" s="135">
        <v>790.65</v>
      </c>
    </row>
    <row r="25" spans="1:3" s="3" customFormat="1" ht="51" x14ac:dyDescent="0.2">
      <c r="A25" s="120" t="s">
        <v>23</v>
      </c>
      <c r="B25" s="119" t="s">
        <v>81</v>
      </c>
      <c r="C25" s="124"/>
    </row>
    <row r="26" spans="1:3" s="3" customFormat="1" x14ac:dyDescent="0.2">
      <c r="A26" s="122"/>
      <c r="B26" s="122" t="s">
        <v>67</v>
      </c>
      <c r="C26" s="121">
        <v>4391.63</v>
      </c>
    </row>
    <row r="27" spans="1:3" s="3" customFormat="1" ht="76.5" x14ac:dyDescent="0.2">
      <c r="A27" s="120" t="s">
        <v>68</v>
      </c>
      <c r="B27" s="119" t="s">
        <v>82</v>
      </c>
      <c r="C27" s="119">
        <f>SUM(C28:C31)</f>
        <v>74068.490000000005</v>
      </c>
    </row>
    <row r="28" spans="1:3" x14ac:dyDescent="0.2">
      <c r="A28" s="122"/>
      <c r="B28" s="119" t="s">
        <v>21</v>
      </c>
      <c r="C28" s="122"/>
    </row>
    <row r="29" spans="1:3" ht="76.5" x14ac:dyDescent="0.2">
      <c r="A29" s="122"/>
      <c r="B29" s="136" t="s">
        <v>151</v>
      </c>
      <c r="C29" s="137">
        <v>58673.22</v>
      </c>
    </row>
    <row r="30" spans="1:3" ht="51" x14ac:dyDescent="0.2">
      <c r="A30" s="122"/>
      <c r="B30" s="134" t="s">
        <v>152</v>
      </c>
      <c r="C30" s="132">
        <v>15395.27</v>
      </c>
    </row>
    <row r="31" spans="1:3" x14ac:dyDescent="0.2">
      <c r="A31" s="122"/>
      <c r="B31" s="123"/>
      <c r="C31" s="125"/>
    </row>
    <row r="32" spans="1:3" x14ac:dyDescent="0.2">
      <c r="A32" s="3"/>
      <c r="B32" s="3"/>
      <c r="C32" s="3"/>
    </row>
    <row r="33" spans="1:3" x14ac:dyDescent="0.2">
      <c r="A33" s="3" t="s">
        <v>26</v>
      </c>
      <c r="B33" s="61" t="s">
        <v>69</v>
      </c>
      <c r="C33" s="3"/>
    </row>
    <row r="34" spans="1:3" x14ac:dyDescent="0.2">
      <c r="A34" s="3"/>
      <c r="B34" s="3"/>
      <c r="C34" s="3"/>
    </row>
    <row r="35" spans="1:3" x14ac:dyDescent="0.2">
      <c r="A35" s="3" t="s">
        <v>27</v>
      </c>
      <c r="B35" s="61" t="s">
        <v>28</v>
      </c>
      <c r="C35" s="3"/>
    </row>
    <row r="36" spans="1:3" x14ac:dyDescent="0.2">
      <c r="A36" s="3"/>
      <c r="B36" s="3"/>
      <c r="C36" s="3"/>
    </row>
    <row r="37" spans="1:3" x14ac:dyDescent="0.2">
      <c r="A37" s="3" t="s">
        <v>50</v>
      </c>
      <c r="B37" s="3"/>
      <c r="C37" s="3"/>
    </row>
  </sheetData>
  <mergeCells count="1">
    <mergeCell ref="B3:C3"/>
  </mergeCells>
  <pageMargins left="0" right="0" top="0.15748031496062992" bottom="0.15748031496062992" header="0.31496062992125984" footer="0.31496062992125984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opLeftCell="A31" workbookViewId="0">
      <selection activeCell="B5" sqref="B5:D5"/>
    </sheetView>
  </sheetViews>
  <sheetFormatPr defaultRowHeight="12.75" x14ac:dyDescent="0.2"/>
  <cols>
    <col min="1" max="1" width="25.28515625" style="3" customWidth="1"/>
    <col min="2" max="2" width="50.5703125" style="3" customWidth="1"/>
    <col min="3" max="3" width="13.28515625" style="3" customWidth="1"/>
    <col min="4" max="4" width="6.7109375" style="3" customWidth="1"/>
    <col min="5" max="5" width="15.85546875" style="3" customWidth="1"/>
    <col min="6" max="16384" width="9.140625" style="3"/>
  </cols>
  <sheetData>
    <row r="1" spans="1:6" ht="43.5" customHeight="1" x14ac:dyDescent="0.3">
      <c r="A1" s="142" t="s">
        <v>127</v>
      </c>
      <c r="B1" s="143"/>
      <c r="C1" s="143"/>
      <c r="D1" s="143"/>
      <c r="E1" s="143"/>
      <c r="F1" s="4"/>
    </row>
    <row r="2" spans="1:6" ht="13.5" customHeight="1" thickBot="1" x14ac:dyDescent="0.35">
      <c r="A2" s="144"/>
      <c r="B2" s="144"/>
      <c r="C2" s="144"/>
      <c r="D2" s="144"/>
      <c r="E2" s="144"/>
      <c r="F2" s="4"/>
    </row>
    <row r="3" spans="1:6" ht="21" thickBot="1" x14ac:dyDescent="0.35">
      <c r="A3" s="73" t="s">
        <v>30</v>
      </c>
      <c r="B3" s="145" t="s">
        <v>31</v>
      </c>
      <c r="C3" s="146"/>
      <c r="D3" s="147"/>
      <c r="E3" s="74" t="s">
        <v>32</v>
      </c>
      <c r="F3" s="4"/>
    </row>
    <row r="4" spans="1:6" ht="21" thickBot="1" x14ac:dyDescent="0.35">
      <c r="A4" s="148"/>
      <c r="B4" s="149"/>
      <c r="C4" s="149"/>
      <c r="D4" s="149"/>
      <c r="E4" s="149"/>
      <c r="F4" s="4"/>
    </row>
    <row r="5" spans="1:6" ht="39.75" customHeight="1" x14ac:dyDescent="0.3">
      <c r="A5" s="96" t="s">
        <v>33</v>
      </c>
      <c r="B5" s="150" t="s">
        <v>128</v>
      </c>
      <c r="C5" s="151"/>
      <c r="D5" s="152"/>
      <c r="E5" s="58">
        <f>E6</f>
        <v>39032.94</v>
      </c>
      <c r="F5" s="4"/>
    </row>
    <row r="6" spans="1:6" ht="48" customHeight="1" x14ac:dyDescent="0.3">
      <c r="A6" s="59" t="s">
        <v>34</v>
      </c>
      <c r="B6" s="153" t="s">
        <v>129</v>
      </c>
      <c r="C6" s="154"/>
      <c r="D6" s="155"/>
      <c r="E6" s="52">
        <v>39032.94</v>
      </c>
      <c r="F6" s="4"/>
    </row>
    <row r="7" spans="1:6" ht="42.75" customHeight="1" x14ac:dyDescent="0.3">
      <c r="A7" s="47"/>
      <c r="B7" s="150" t="s">
        <v>130</v>
      </c>
      <c r="C7" s="154"/>
      <c r="D7" s="155"/>
      <c r="E7" s="58">
        <f>E8+E10+E9</f>
        <v>116576.23000000001</v>
      </c>
      <c r="F7" s="4"/>
    </row>
    <row r="8" spans="1:6" ht="26.25" customHeight="1" x14ac:dyDescent="0.3">
      <c r="A8" s="47"/>
      <c r="B8" s="153" t="s">
        <v>131</v>
      </c>
      <c r="C8" s="154"/>
      <c r="D8" s="155"/>
      <c r="E8" s="52">
        <v>7742.63</v>
      </c>
      <c r="F8" s="4"/>
    </row>
    <row r="9" spans="1:6" ht="30.75" customHeight="1" x14ac:dyDescent="0.3">
      <c r="A9" s="47"/>
      <c r="B9" s="153" t="s">
        <v>132</v>
      </c>
      <c r="C9" s="154"/>
      <c r="D9" s="155"/>
      <c r="E9" s="52">
        <v>48785.440000000002</v>
      </c>
      <c r="F9" s="4"/>
    </row>
    <row r="10" spans="1:6" ht="21.75" customHeight="1" x14ac:dyDescent="0.3">
      <c r="A10" s="47"/>
      <c r="B10" s="153" t="s">
        <v>133</v>
      </c>
      <c r="C10" s="154"/>
      <c r="D10" s="155"/>
      <c r="E10" s="52">
        <v>60048.160000000003</v>
      </c>
      <c r="F10" s="4"/>
    </row>
    <row r="11" spans="1:6" ht="35.25" customHeight="1" x14ac:dyDescent="0.3">
      <c r="A11" s="47"/>
      <c r="B11" s="150" t="s">
        <v>134</v>
      </c>
      <c r="C11" s="154"/>
      <c r="D11" s="155"/>
      <c r="E11" s="48">
        <v>16788.05</v>
      </c>
      <c r="F11" s="4"/>
    </row>
    <row r="12" spans="1:6" ht="36" customHeight="1" x14ac:dyDescent="0.3">
      <c r="A12" s="47"/>
      <c r="B12" s="150" t="s">
        <v>135</v>
      </c>
      <c r="C12" s="154"/>
      <c r="D12" s="155"/>
      <c r="E12" s="48">
        <f>E13</f>
        <v>2917.57</v>
      </c>
      <c r="F12" s="4"/>
    </row>
    <row r="13" spans="1:6" ht="21.75" customHeight="1" x14ac:dyDescent="0.3">
      <c r="A13" s="47"/>
      <c r="B13" s="153" t="s">
        <v>136</v>
      </c>
      <c r="C13" s="154"/>
      <c r="D13" s="155"/>
      <c r="E13" s="49">
        <v>2917.57</v>
      </c>
      <c r="F13" s="4"/>
    </row>
    <row r="14" spans="1:6" ht="22.5" customHeight="1" x14ac:dyDescent="0.3">
      <c r="A14" s="47"/>
      <c r="B14" s="150" t="s">
        <v>35</v>
      </c>
      <c r="C14" s="154"/>
      <c r="D14" s="155"/>
      <c r="E14" s="58">
        <f>E15</f>
        <v>22761.49</v>
      </c>
      <c r="F14" s="4"/>
    </row>
    <row r="15" spans="1:6" ht="27" customHeight="1" x14ac:dyDescent="0.3">
      <c r="A15" s="47"/>
      <c r="B15" s="153" t="s">
        <v>137</v>
      </c>
      <c r="C15" s="160"/>
      <c r="D15" s="161"/>
      <c r="E15" s="52">
        <v>22761.49</v>
      </c>
      <c r="F15" s="4"/>
    </row>
    <row r="16" spans="1:6" ht="32.25" customHeight="1" x14ac:dyDescent="0.3">
      <c r="A16" s="47"/>
      <c r="B16" s="150" t="s">
        <v>138</v>
      </c>
      <c r="C16" s="154"/>
      <c r="D16" s="155"/>
      <c r="E16" s="58">
        <f>E17+E18</f>
        <v>61939.45</v>
      </c>
      <c r="F16" s="4"/>
    </row>
    <row r="17" spans="1:6" ht="43.5" customHeight="1" x14ac:dyDescent="0.3">
      <c r="A17" s="47"/>
      <c r="B17" s="153" t="s">
        <v>139</v>
      </c>
      <c r="C17" s="160"/>
      <c r="D17" s="161"/>
      <c r="E17" s="52">
        <v>61939.45</v>
      </c>
      <c r="F17" s="4"/>
    </row>
    <row r="18" spans="1:6" ht="51.75" customHeight="1" x14ac:dyDescent="0.3">
      <c r="A18" s="47"/>
      <c r="B18" s="153"/>
      <c r="C18" s="160"/>
      <c r="D18" s="161"/>
      <c r="E18" s="49"/>
      <c r="F18" s="4"/>
    </row>
    <row r="19" spans="1:6" ht="21" thickBot="1" x14ac:dyDescent="0.35">
      <c r="A19" s="50" t="s">
        <v>36</v>
      </c>
      <c r="B19" s="75"/>
      <c r="C19" s="76"/>
      <c r="D19" s="76"/>
      <c r="E19" s="77">
        <f>E5+E7+E11+E12+E14+E16</f>
        <v>260015.72999999998</v>
      </c>
      <c r="F19" s="4"/>
    </row>
    <row r="20" spans="1:6" ht="21" customHeight="1" thickBot="1" x14ac:dyDescent="0.35">
      <c r="A20" s="149"/>
      <c r="B20" s="149"/>
      <c r="C20" s="149"/>
      <c r="D20" s="149"/>
      <c r="E20" s="149"/>
      <c r="F20" s="4"/>
    </row>
    <row r="21" spans="1:6" ht="20.25" x14ac:dyDescent="0.3">
      <c r="A21" s="130" t="s">
        <v>56</v>
      </c>
      <c r="B21" s="164" t="s">
        <v>140</v>
      </c>
      <c r="C21" s="165"/>
      <c r="D21" s="166"/>
      <c r="E21" s="57">
        <f>E22</f>
        <v>16372.01</v>
      </c>
      <c r="F21" s="4"/>
    </row>
    <row r="22" spans="1:6" ht="20.25" customHeight="1" x14ac:dyDescent="0.3">
      <c r="A22" s="78" t="s">
        <v>37</v>
      </c>
      <c r="B22" s="153" t="s">
        <v>141</v>
      </c>
      <c r="C22" s="154"/>
      <c r="D22" s="155"/>
      <c r="E22" s="49">
        <v>16372.01</v>
      </c>
      <c r="F22" s="4"/>
    </row>
    <row r="23" spans="1:6" ht="37.5" customHeight="1" x14ac:dyDescent="0.3">
      <c r="A23" s="78"/>
      <c r="B23" s="150" t="s">
        <v>142</v>
      </c>
      <c r="C23" s="154"/>
      <c r="D23" s="155"/>
      <c r="E23" s="51">
        <f>E24</f>
        <v>10901.45</v>
      </c>
      <c r="F23" s="4"/>
    </row>
    <row r="24" spans="1:6" ht="42" customHeight="1" x14ac:dyDescent="0.3">
      <c r="A24" s="78"/>
      <c r="B24" s="153" t="s">
        <v>143</v>
      </c>
      <c r="C24" s="154"/>
      <c r="D24" s="155"/>
      <c r="E24" s="52">
        <v>10901.45</v>
      </c>
      <c r="F24" s="4"/>
    </row>
    <row r="25" spans="1:6" ht="39" customHeight="1" x14ac:dyDescent="0.3">
      <c r="A25" s="78"/>
      <c r="B25" s="150" t="s">
        <v>125</v>
      </c>
      <c r="C25" s="154"/>
      <c r="D25" s="155"/>
      <c r="E25" s="51">
        <v>1045.69</v>
      </c>
      <c r="F25" s="4"/>
    </row>
    <row r="26" spans="1:6" ht="46.5" customHeight="1" x14ac:dyDescent="0.25">
      <c r="A26" s="79"/>
      <c r="B26" s="80"/>
      <c r="C26" s="81"/>
      <c r="D26" s="81"/>
      <c r="E26" s="51"/>
    </row>
    <row r="27" spans="1:6" ht="30.75" customHeight="1" thickBot="1" x14ac:dyDescent="0.3">
      <c r="A27" s="82" t="s">
        <v>36</v>
      </c>
      <c r="B27" s="83"/>
      <c r="C27" s="84"/>
      <c r="D27" s="84"/>
      <c r="E27" s="53">
        <f>E21+E23+E25</f>
        <v>28319.149999999998</v>
      </c>
    </row>
    <row r="28" spans="1:6" ht="16.5" thickBot="1" x14ac:dyDescent="0.3">
      <c r="A28" s="162"/>
      <c r="B28" s="149"/>
      <c r="C28" s="149"/>
      <c r="D28" s="149"/>
      <c r="E28" s="149"/>
    </row>
    <row r="29" spans="1:6" ht="39.75" customHeight="1" thickBot="1" x14ac:dyDescent="0.25">
      <c r="A29" s="163"/>
      <c r="B29" s="149"/>
      <c r="C29" s="149"/>
      <c r="D29" s="149"/>
      <c r="E29" s="149"/>
    </row>
    <row r="30" spans="1:6" ht="30" customHeight="1" thickBot="1" x14ac:dyDescent="0.35">
      <c r="A30" s="85" t="s">
        <v>144</v>
      </c>
      <c r="B30" s="86"/>
      <c r="C30" s="87"/>
      <c r="D30" s="87"/>
      <c r="E30" s="88">
        <f>E31+E32</f>
        <v>288334.88</v>
      </c>
    </row>
    <row r="31" spans="1:6" ht="16.5" thickBot="1" x14ac:dyDescent="0.3">
      <c r="A31" s="89" t="s">
        <v>33</v>
      </c>
      <c r="B31" s="90"/>
      <c r="C31" s="90"/>
      <c r="D31" s="90"/>
      <c r="E31" s="91">
        <f>E19</f>
        <v>260015.72999999998</v>
      </c>
    </row>
    <row r="32" spans="1:6" ht="16.5" thickBot="1" x14ac:dyDescent="0.3">
      <c r="A32" s="89" t="s">
        <v>56</v>
      </c>
      <c r="B32" s="90"/>
      <c r="C32" s="90"/>
      <c r="D32" s="90"/>
      <c r="E32" s="88">
        <f>E27</f>
        <v>28319.149999999998</v>
      </c>
    </row>
    <row r="33" spans="1:5" ht="15.75" customHeight="1" thickBot="1" x14ac:dyDescent="0.3">
      <c r="A33" s="92" t="s">
        <v>65</v>
      </c>
      <c r="B33" s="93"/>
      <c r="C33" s="94"/>
      <c r="D33" s="94"/>
      <c r="E33" s="95">
        <v>0</v>
      </c>
    </row>
    <row r="35" spans="1:5" ht="30.75" customHeight="1" x14ac:dyDescent="0.2"/>
    <row r="36" spans="1:5" ht="15.75" customHeight="1" x14ac:dyDescent="0.2">
      <c r="A36" s="3" t="s">
        <v>38</v>
      </c>
      <c r="E36" s="3" t="s">
        <v>39</v>
      </c>
    </row>
    <row r="37" spans="1:5" ht="27.75" customHeight="1" x14ac:dyDescent="0.2"/>
    <row r="38" spans="1:5" ht="28.5" customHeight="1" x14ac:dyDescent="0.2">
      <c r="A38" s="3" t="s">
        <v>40</v>
      </c>
      <c r="E38" s="3" t="s">
        <v>41</v>
      </c>
    </row>
    <row r="40" spans="1:5" ht="33" customHeight="1" x14ac:dyDescent="0.25">
      <c r="A40" s="97"/>
      <c r="B40" s="98"/>
      <c r="C40" s="98"/>
      <c r="D40" s="98"/>
      <c r="E40" s="99"/>
    </row>
    <row r="41" spans="1:5" ht="40.5" customHeight="1" x14ac:dyDescent="0.25">
      <c r="A41" s="97"/>
      <c r="B41" s="98"/>
      <c r="C41" s="98"/>
      <c r="D41" s="98"/>
      <c r="E41" s="99"/>
    </row>
    <row r="42" spans="1:5" ht="15.75" x14ac:dyDescent="0.25">
      <c r="A42" s="97"/>
      <c r="B42" s="98"/>
      <c r="C42" s="98"/>
      <c r="D42" s="98"/>
      <c r="E42" s="99"/>
    </row>
    <row r="43" spans="1:5" ht="40.5" customHeight="1" x14ac:dyDescent="0.25">
      <c r="A43" s="97"/>
      <c r="B43" s="98"/>
      <c r="C43" s="98"/>
      <c r="D43" s="98"/>
      <c r="E43" s="99"/>
    </row>
    <row r="44" spans="1:5" ht="15.75" x14ac:dyDescent="0.25">
      <c r="A44" s="97"/>
      <c r="B44" s="98"/>
      <c r="C44" s="98"/>
      <c r="D44" s="98"/>
      <c r="E44" s="99"/>
    </row>
    <row r="45" spans="1:5" ht="31.5" customHeight="1" x14ac:dyDescent="0.25">
      <c r="A45" s="97"/>
      <c r="B45" s="55"/>
      <c r="C45" s="55"/>
      <c r="D45" s="55"/>
      <c r="E45" s="56"/>
    </row>
    <row r="46" spans="1:5" ht="15.75" x14ac:dyDescent="0.25">
      <c r="A46" s="97"/>
      <c r="B46" s="98"/>
      <c r="C46" s="98"/>
      <c r="D46" s="98"/>
      <c r="E46" s="99"/>
    </row>
    <row r="47" spans="1:5" ht="15.75" x14ac:dyDescent="0.25">
      <c r="A47" s="97"/>
      <c r="B47" s="55"/>
      <c r="C47" s="55"/>
      <c r="D47" s="55"/>
      <c r="E47" s="56"/>
    </row>
    <row r="48" spans="1:5" ht="15.75" x14ac:dyDescent="0.25">
      <c r="A48" s="97"/>
      <c r="B48" s="98"/>
      <c r="C48" s="98"/>
      <c r="D48" s="98"/>
      <c r="E48" s="99"/>
    </row>
    <row r="49" spans="1:5" ht="15.75" x14ac:dyDescent="0.25">
      <c r="A49" s="97"/>
      <c r="B49" s="55"/>
      <c r="C49" s="55"/>
      <c r="D49" s="55"/>
      <c r="E49" s="56"/>
    </row>
    <row r="50" spans="1:5" ht="44.25" customHeight="1" x14ac:dyDescent="0.25">
      <c r="A50" s="97"/>
      <c r="B50" s="98"/>
      <c r="C50" s="98"/>
      <c r="D50" s="98"/>
      <c r="E50" s="99"/>
    </row>
    <row r="51" spans="1:5" ht="50.25" customHeight="1" x14ac:dyDescent="0.25">
      <c r="A51" s="97"/>
      <c r="B51" s="98"/>
      <c r="C51" s="98"/>
      <c r="D51" s="98"/>
      <c r="E51" s="99"/>
    </row>
    <row r="52" spans="1:5" ht="15.75" x14ac:dyDescent="0.25">
      <c r="A52" s="97"/>
      <c r="B52" s="98"/>
      <c r="C52" s="98"/>
      <c r="D52" s="98"/>
      <c r="E52" s="99"/>
    </row>
    <row r="53" spans="1:5" ht="15.75" x14ac:dyDescent="0.25">
      <c r="A53" s="97"/>
      <c r="B53" s="55"/>
      <c r="C53" s="55"/>
      <c r="D53" s="55"/>
      <c r="E53" s="56"/>
    </row>
    <row r="54" spans="1:5" ht="15.75" x14ac:dyDescent="0.25">
      <c r="A54" s="97"/>
      <c r="B54" s="98"/>
      <c r="C54" s="98"/>
      <c r="D54" s="98"/>
      <c r="E54" s="99"/>
    </row>
    <row r="55" spans="1:5" ht="31.5" customHeight="1" x14ac:dyDescent="0.25">
      <c r="A55" s="97"/>
      <c r="B55" s="55"/>
      <c r="C55" s="55"/>
      <c r="D55" s="55"/>
      <c r="E55" s="56"/>
    </row>
    <row r="56" spans="1:5" ht="33" customHeight="1" x14ac:dyDescent="0.25">
      <c r="A56" s="97"/>
      <c r="B56" s="55"/>
      <c r="C56" s="55"/>
      <c r="D56" s="55"/>
      <c r="E56" s="56"/>
    </row>
    <row r="57" spans="1:5" ht="32.25" customHeight="1" x14ac:dyDescent="0.25">
      <c r="A57" s="97"/>
      <c r="B57" s="55"/>
      <c r="C57" s="55"/>
      <c r="D57" s="55"/>
      <c r="E57" s="56"/>
    </row>
    <row r="58" spans="1:5" ht="15.75" customHeight="1" x14ac:dyDescent="0.25">
      <c r="A58" s="97"/>
      <c r="B58" s="55"/>
      <c r="C58" s="55"/>
      <c r="D58" s="55"/>
      <c r="E58" s="56"/>
    </row>
    <row r="59" spans="1:5" ht="33.75" customHeight="1" x14ac:dyDescent="0.25">
      <c r="A59" s="97"/>
      <c r="B59" s="55"/>
      <c r="C59" s="55"/>
      <c r="D59" s="55"/>
      <c r="E59" s="56"/>
    </row>
    <row r="60" spans="1:5" ht="31.5" customHeight="1" x14ac:dyDescent="0.25">
      <c r="A60" s="97"/>
      <c r="B60" s="55"/>
      <c r="C60" s="55"/>
      <c r="D60" s="55"/>
      <c r="E60" s="56"/>
    </row>
    <row r="61" spans="1:5" ht="15.75" customHeight="1" x14ac:dyDescent="0.25">
      <c r="A61" s="97"/>
      <c r="B61" s="98"/>
      <c r="C61" s="98"/>
      <c r="D61" s="98"/>
      <c r="E61" s="99"/>
    </row>
    <row r="62" spans="1:5" ht="15" x14ac:dyDescent="0.25">
      <c r="A62" s="56"/>
      <c r="B62" s="100"/>
      <c r="C62" s="100"/>
      <c r="D62" s="100"/>
      <c r="E62" s="101"/>
    </row>
    <row r="63" spans="1:5" x14ac:dyDescent="0.2">
      <c r="A63" s="46"/>
      <c r="B63" s="46"/>
      <c r="C63" s="46"/>
      <c r="D63" s="46"/>
      <c r="E63" s="46"/>
    </row>
    <row r="64" spans="1:5" ht="15.75" x14ac:dyDescent="0.25">
      <c r="A64" s="97"/>
      <c r="B64" s="55"/>
      <c r="C64" s="55"/>
      <c r="D64" s="55"/>
      <c r="E64" s="56"/>
    </row>
    <row r="65" spans="1:5" ht="15.75" x14ac:dyDescent="0.25">
      <c r="A65" s="97"/>
      <c r="B65" s="98"/>
      <c r="C65" s="98"/>
      <c r="D65" s="98"/>
      <c r="E65" s="99"/>
    </row>
    <row r="66" spans="1:5" ht="15.75" x14ac:dyDescent="0.25">
      <c r="A66" s="97"/>
      <c r="B66" s="98"/>
      <c r="C66" s="98"/>
      <c r="D66" s="98"/>
      <c r="E66" s="99"/>
    </row>
    <row r="67" spans="1:5" ht="15.75" x14ac:dyDescent="0.25">
      <c r="A67" s="97"/>
      <c r="B67" s="98"/>
      <c r="C67" s="98"/>
      <c r="D67" s="98"/>
      <c r="E67" s="99"/>
    </row>
    <row r="68" spans="1:5" ht="32.25" customHeight="1" x14ac:dyDescent="0.25">
      <c r="A68" s="97"/>
      <c r="B68" s="55"/>
      <c r="C68" s="55"/>
      <c r="D68" s="55"/>
      <c r="E68" s="56"/>
    </row>
    <row r="69" spans="1:5" ht="30.75" customHeight="1" x14ac:dyDescent="0.25">
      <c r="A69" s="97"/>
      <c r="B69" s="98"/>
      <c r="C69" s="98"/>
      <c r="D69" s="98"/>
      <c r="E69" s="99"/>
    </row>
    <row r="70" spans="1:5" ht="15.75" customHeight="1" x14ac:dyDescent="0.25">
      <c r="A70" s="97"/>
      <c r="B70" s="55"/>
      <c r="C70" s="55"/>
      <c r="D70" s="55"/>
      <c r="E70" s="56"/>
    </row>
    <row r="71" spans="1:5" ht="31.5" customHeight="1" x14ac:dyDescent="0.25">
      <c r="A71" s="97"/>
      <c r="B71" s="98"/>
      <c r="C71" s="98"/>
      <c r="D71" s="98"/>
      <c r="E71" s="99"/>
    </row>
    <row r="72" spans="1:5" ht="15.75" customHeight="1" x14ac:dyDescent="0.25">
      <c r="A72" s="97"/>
      <c r="B72" s="55"/>
      <c r="C72" s="55"/>
      <c r="D72" s="55"/>
      <c r="E72" s="56"/>
    </row>
    <row r="73" spans="1:5" ht="15.75" x14ac:dyDescent="0.25">
      <c r="A73" s="97"/>
      <c r="B73" s="98"/>
      <c r="C73" s="98"/>
      <c r="D73" s="98"/>
      <c r="E73" s="99"/>
    </row>
    <row r="74" spans="1:5" ht="31.5" customHeight="1" x14ac:dyDescent="0.25">
      <c r="A74" s="97"/>
      <c r="B74" s="139"/>
      <c r="C74" s="139"/>
      <c r="D74" s="139"/>
      <c r="E74" s="102"/>
    </row>
    <row r="75" spans="1:5" ht="30" customHeight="1" x14ac:dyDescent="0.25">
      <c r="A75" s="97"/>
      <c r="B75" s="140"/>
      <c r="C75" s="140"/>
      <c r="D75" s="140"/>
      <c r="E75" s="99"/>
    </row>
    <row r="76" spans="1:5" ht="15.75" x14ac:dyDescent="0.25">
      <c r="A76" s="97"/>
      <c r="B76" s="98"/>
      <c r="C76" s="98"/>
      <c r="D76" s="98"/>
      <c r="E76" s="103"/>
    </row>
    <row r="77" spans="1:5" ht="31.5" customHeight="1" x14ac:dyDescent="0.25">
      <c r="A77" s="97"/>
      <c r="B77" s="141"/>
      <c r="C77" s="141"/>
      <c r="D77" s="141"/>
      <c r="E77" s="104"/>
    </row>
    <row r="78" spans="1:5" ht="15.75" customHeight="1" x14ac:dyDescent="0.25">
      <c r="A78" s="97"/>
      <c r="B78" s="141"/>
      <c r="C78" s="141"/>
      <c r="D78" s="141"/>
      <c r="E78" s="102"/>
    </row>
    <row r="79" spans="1:5" ht="30.75" customHeight="1" x14ac:dyDescent="0.25">
      <c r="A79" s="97"/>
      <c r="B79" s="98"/>
      <c r="C79" s="98"/>
      <c r="D79" s="98"/>
      <c r="E79" s="103"/>
    </row>
    <row r="80" spans="1:5" ht="48" customHeight="1" x14ac:dyDescent="0.25">
      <c r="A80" s="54"/>
      <c r="B80" s="158"/>
      <c r="C80" s="158"/>
      <c r="D80" s="158"/>
      <c r="E80" s="102"/>
    </row>
    <row r="81" spans="1:5" ht="15.75" x14ac:dyDescent="0.25">
      <c r="A81" s="54"/>
      <c r="B81" s="55"/>
      <c r="C81" s="55"/>
      <c r="D81" s="55"/>
      <c r="E81" s="56"/>
    </row>
    <row r="82" spans="1:5" ht="15.75" x14ac:dyDescent="0.25">
      <c r="A82" s="97"/>
      <c r="B82" s="55"/>
      <c r="C82" s="55"/>
      <c r="D82" s="55"/>
      <c r="E82" s="102"/>
    </row>
    <row r="83" spans="1:5" ht="15.75" x14ac:dyDescent="0.25">
      <c r="A83" s="105"/>
      <c r="B83" s="55"/>
      <c r="C83" s="55"/>
      <c r="D83" s="55"/>
      <c r="E83" s="102"/>
    </row>
    <row r="84" spans="1:5" ht="31.5" customHeight="1" x14ac:dyDescent="0.25">
      <c r="A84" s="54"/>
      <c r="B84" s="139"/>
      <c r="C84" s="139"/>
      <c r="D84" s="139"/>
      <c r="E84" s="102"/>
    </row>
    <row r="85" spans="1:5" ht="15.75" x14ac:dyDescent="0.25">
      <c r="A85" s="46"/>
      <c r="B85" s="106"/>
      <c r="C85" s="55"/>
      <c r="D85" s="55"/>
      <c r="E85" s="46"/>
    </row>
    <row r="86" spans="1:5" ht="31.5" customHeight="1" x14ac:dyDescent="0.25">
      <c r="A86" s="97"/>
      <c r="B86" s="159"/>
      <c r="C86" s="159"/>
      <c r="D86" s="159"/>
      <c r="E86" s="107"/>
    </row>
    <row r="87" spans="1:5" ht="15.75" x14ac:dyDescent="0.25">
      <c r="A87" s="108"/>
      <c r="B87" s="108"/>
      <c r="C87" s="108"/>
      <c r="D87" s="108"/>
      <c r="E87" s="108"/>
    </row>
    <row r="88" spans="1:5" ht="15.75" x14ac:dyDescent="0.25">
      <c r="A88" s="109"/>
      <c r="B88" s="110"/>
      <c r="C88" s="111"/>
      <c r="D88" s="111"/>
      <c r="E88" s="107"/>
    </row>
    <row r="89" spans="1:5" ht="15.75" x14ac:dyDescent="0.25">
      <c r="A89" s="97"/>
      <c r="B89" s="112"/>
      <c r="C89" s="112"/>
      <c r="D89" s="112"/>
      <c r="E89" s="113"/>
    </row>
    <row r="90" spans="1:5" ht="15.75" x14ac:dyDescent="0.25">
      <c r="A90" s="97"/>
      <c r="B90" s="114"/>
      <c r="C90" s="114"/>
      <c r="D90" s="114"/>
      <c r="E90" s="115"/>
    </row>
    <row r="91" spans="1:5" ht="15.75" x14ac:dyDescent="0.25">
      <c r="A91" s="97"/>
      <c r="B91" s="114"/>
      <c r="C91" s="114"/>
      <c r="D91" s="114"/>
      <c r="E91" s="115"/>
    </row>
    <row r="92" spans="1:5" ht="15.75" x14ac:dyDescent="0.25">
      <c r="A92" s="108"/>
      <c r="B92" s="114"/>
      <c r="C92" s="114"/>
      <c r="D92" s="114"/>
      <c r="E92" s="114"/>
    </row>
    <row r="93" spans="1:5" ht="15.75" x14ac:dyDescent="0.25">
      <c r="A93" s="108"/>
      <c r="B93" s="114"/>
      <c r="C93" s="114"/>
      <c r="D93" s="114"/>
      <c r="E93" s="114"/>
    </row>
    <row r="94" spans="1:5" ht="15.75" x14ac:dyDescent="0.25">
      <c r="A94" s="108"/>
      <c r="B94" s="114"/>
      <c r="C94" s="114"/>
      <c r="D94" s="114"/>
      <c r="E94" s="114"/>
    </row>
    <row r="95" spans="1:5" ht="15.75" x14ac:dyDescent="0.25">
      <c r="A95" s="108"/>
      <c r="B95" s="114"/>
      <c r="C95" s="114"/>
      <c r="D95" s="114"/>
      <c r="E95" s="114"/>
    </row>
    <row r="96" spans="1:5" ht="15.75" x14ac:dyDescent="0.25">
      <c r="A96" s="108"/>
      <c r="B96" s="156"/>
      <c r="C96" s="156"/>
      <c r="D96" s="156"/>
      <c r="E96" s="114"/>
    </row>
    <row r="97" spans="1:5" ht="47.25" customHeight="1" x14ac:dyDescent="0.25">
      <c r="A97" s="108"/>
      <c r="B97" s="156"/>
      <c r="C97" s="156"/>
      <c r="D97" s="156"/>
      <c r="E97" s="114"/>
    </row>
    <row r="98" spans="1:5" ht="47.25" customHeight="1" x14ac:dyDescent="0.25">
      <c r="A98" s="108"/>
      <c r="B98" s="156"/>
      <c r="C98" s="156"/>
      <c r="D98" s="156"/>
      <c r="E98" s="114"/>
    </row>
    <row r="99" spans="1:5" ht="31.5" customHeight="1" x14ac:dyDescent="0.25">
      <c r="A99" s="108"/>
      <c r="B99" s="157"/>
      <c r="C99" s="157"/>
      <c r="D99" s="157"/>
      <c r="E99" s="116"/>
    </row>
    <row r="100" spans="1:5" ht="47.25" customHeight="1" x14ac:dyDescent="0.25">
      <c r="A100" s="108"/>
      <c r="B100" s="156"/>
      <c r="C100" s="156"/>
      <c r="D100" s="156"/>
      <c r="E100" s="114"/>
    </row>
    <row r="101" spans="1:5" ht="31.5" customHeight="1" x14ac:dyDescent="0.25">
      <c r="A101" s="108"/>
      <c r="B101" s="156"/>
      <c r="C101" s="156"/>
      <c r="D101" s="156"/>
      <c r="E101" s="114"/>
    </row>
    <row r="102" spans="1:5" ht="31.5" customHeight="1" x14ac:dyDescent="0.25">
      <c r="A102" s="108"/>
      <c r="B102" s="156"/>
      <c r="C102" s="156"/>
      <c r="D102" s="156"/>
      <c r="E102" s="114"/>
    </row>
    <row r="103" spans="1:5" ht="31.5" customHeight="1" x14ac:dyDescent="0.25">
      <c r="A103" s="108"/>
      <c r="B103" s="156"/>
      <c r="C103" s="156"/>
      <c r="D103" s="156"/>
      <c r="E103" s="114"/>
    </row>
    <row r="104" spans="1:5" ht="15.75" x14ac:dyDescent="0.25">
      <c r="A104" s="108"/>
      <c r="B104" s="156"/>
      <c r="C104" s="156"/>
      <c r="D104" s="156"/>
      <c r="E104" s="114"/>
    </row>
    <row r="105" spans="1:5" ht="15.75" x14ac:dyDescent="0.25">
      <c r="A105" s="108"/>
      <c r="B105" s="156"/>
      <c r="C105" s="156"/>
      <c r="D105" s="156"/>
      <c r="E105" s="114"/>
    </row>
    <row r="106" spans="1:5" ht="31.5" customHeight="1" x14ac:dyDescent="0.25">
      <c r="A106" s="108"/>
      <c r="B106" s="156"/>
      <c r="C106" s="156"/>
      <c r="D106" s="156"/>
      <c r="E106" s="114"/>
    </row>
    <row r="107" spans="1:5" ht="15.75" x14ac:dyDescent="0.25">
      <c r="A107" s="108"/>
      <c r="B107" s="156"/>
      <c r="C107" s="156"/>
      <c r="D107" s="156"/>
      <c r="E107" s="114"/>
    </row>
    <row r="108" spans="1:5" ht="15.75" x14ac:dyDescent="0.25">
      <c r="A108" s="108"/>
      <c r="B108" s="156"/>
      <c r="C108" s="156"/>
      <c r="D108" s="156"/>
      <c r="E108" s="114"/>
    </row>
    <row r="109" spans="1:5" ht="15.75" x14ac:dyDescent="0.25">
      <c r="A109" s="108"/>
      <c r="B109" s="156"/>
      <c r="C109" s="156"/>
      <c r="D109" s="156"/>
      <c r="E109" s="114"/>
    </row>
    <row r="110" spans="1:5" ht="31.5" customHeight="1" x14ac:dyDescent="0.25">
      <c r="A110" s="108"/>
      <c r="B110" s="156"/>
      <c r="C110" s="156"/>
      <c r="D110" s="156"/>
      <c r="E110" s="114"/>
    </row>
    <row r="111" spans="1:5" ht="31.5" customHeight="1" x14ac:dyDescent="0.25">
      <c r="A111" s="108"/>
      <c r="B111" s="157"/>
      <c r="C111" s="157"/>
      <c r="D111" s="157"/>
      <c r="E111" s="114"/>
    </row>
    <row r="112" spans="1:5" ht="31.5" customHeight="1" x14ac:dyDescent="0.25">
      <c r="A112" s="108"/>
      <c r="B112" s="156"/>
      <c r="C112" s="156"/>
      <c r="D112" s="156"/>
      <c r="E112" s="114"/>
    </row>
    <row r="113" spans="1:5" ht="31.5" customHeight="1" x14ac:dyDescent="0.25">
      <c r="A113" s="108"/>
      <c r="B113" s="156"/>
      <c r="C113" s="156"/>
      <c r="D113" s="156"/>
      <c r="E113" s="114"/>
    </row>
    <row r="114" spans="1:5" ht="31.5" customHeight="1" x14ac:dyDescent="0.25">
      <c r="A114" s="108"/>
      <c r="B114" s="156"/>
      <c r="C114" s="156"/>
      <c r="D114" s="156"/>
      <c r="E114" s="114"/>
    </row>
    <row r="115" spans="1:5" ht="31.5" customHeight="1" x14ac:dyDescent="0.25">
      <c r="A115" s="108"/>
      <c r="B115" s="156"/>
      <c r="C115" s="156"/>
      <c r="D115" s="156"/>
      <c r="E115" s="114"/>
    </row>
    <row r="116" spans="1:5" ht="15.75" x14ac:dyDescent="0.25">
      <c r="A116" s="108"/>
      <c r="B116" s="156"/>
      <c r="C116" s="156"/>
      <c r="D116" s="156"/>
      <c r="E116" s="114"/>
    </row>
    <row r="117" spans="1:5" ht="15.75" x14ac:dyDescent="0.25">
      <c r="A117" s="108"/>
      <c r="B117" s="114"/>
      <c r="C117" s="114"/>
      <c r="D117" s="114"/>
      <c r="E117" s="114"/>
    </row>
    <row r="118" spans="1:5" ht="15.75" x14ac:dyDescent="0.25">
      <c r="A118" s="108"/>
      <c r="B118" s="114"/>
      <c r="C118" s="114"/>
      <c r="D118" s="114"/>
      <c r="E118" s="114"/>
    </row>
    <row r="119" spans="1:5" ht="15.75" x14ac:dyDescent="0.25">
      <c r="A119" s="108"/>
      <c r="B119" s="156"/>
      <c r="C119" s="156"/>
      <c r="D119" s="156"/>
      <c r="E119" s="114"/>
    </row>
    <row r="120" spans="1:5" ht="15.75" x14ac:dyDescent="0.25">
      <c r="A120" s="108"/>
      <c r="B120" s="114"/>
      <c r="C120" s="114"/>
      <c r="D120" s="114"/>
      <c r="E120" s="114"/>
    </row>
    <row r="121" spans="1:5" ht="15.75" x14ac:dyDescent="0.25">
      <c r="A121" s="108"/>
      <c r="B121" s="156"/>
      <c r="C121" s="156"/>
      <c r="D121" s="156"/>
      <c r="E121" s="114"/>
    </row>
    <row r="122" spans="1:5" ht="31.5" customHeight="1" x14ac:dyDescent="0.25">
      <c r="A122" s="108"/>
      <c r="B122" s="156"/>
      <c r="C122" s="156"/>
      <c r="D122" s="156"/>
      <c r="E122" s="114"/>
    </row>
    <row r="123" spans="1:5" ht="15.75" x14ac:dyDescent="0.25">
      <c r="A123" s="108"/>
      <c r="B123" s="114"/>
      <c r="C123" s="114"/>
      <c r="D123" s="114"/>
      <c r="E123" s="114"/>
    </row>
    <row r="124" spans="1:5" ht="15.75" x14ac:dyDescent="0.25">
      <c r="A124" s="108"/>
      <c r="B124" s="114"/>
      <c r="C124" s="114"/>
      <c r="D124" s="114"/>
      <c r="E124" s="114"/>
    </row>
    <row r="125" spans="1:5" ht="15.75" x14ac:dyDescent="0.25">
      <c r="A125" s="108"/>
      <c r="B125" s="114"/>
      <c r="C125" s="114"/>
      <c r="D125" s="114"/>
      <c r="E125" s="114"/>
    </row>
    <row r="126" spans="1:5" ht="15.75" x14ac:dyDescent="0.25">
      <c r="A126" s="108"/>
      <c r="B126" s="114"/>
      <c r="C126" s="114"/>
      <c r="D126" s="114"/>
      <c r="E126" s="114"/>
    </row>
    <row r="127" spans="1:5" ht="15.75" x14ac:dyDescent="0.25">
      <c r="A127" s="108"/>
      <c r="B127" s="114"/>
      <c r="C127" s="114"/>
      <c r="D127" s="114"/>
      <c r="E127" s="114"/>
    </row>
    <row r="128" spans="1:5" ht="15.75" x14ac:dyDescent="0.25">
      <c r="A128" s="108"/>
      <c r="B128" s="114"/>
      <c r="C128" s="114"/>
      <c r="D128" s="114"/>
      <c r="E128" s="114"/>
    </row>
    <row r="129" spans="1:5" ht="15.75" x14ac:dyDescent="0.25">
      <c r="A129" s="108"/>
      <c r="B129" s="114"/>
      <c r="C129" s="114"/>
      <c r="D129" s="114"/>
      <c r="E129" s="114"/>
    </row>
    <row r="130" spans="1:5" ht="15.75" x14ac:dyDescent="0.25">
      <c r="A130" s="108"/>
      <c r="B130" s="108"/>
      <c r="C130" s="108"/>
      <c r="D130" s="108"/>
      <c r="E130" s="108"/>
    </row>
    <row r="131" spans="1:5" x14ac:dyDescent="0.2">
      <c r="A131" s="46"/>
      <c r="B131" s="46"/>
      <c r="C131" s="46"/>
      <c r="D131" s="46"/>
      <c r="E131" s="46"/>
    </row>
    <row r="132" spans="1:5" x14ac:dyDescent="0.2">
      <c r="A132" s="46"/>
      <c r="B132" s="46"/>
      <c r="C132" s="46"/>
      <c r="D132" s="46"/>
      <c r="E132" s="46"/>
    </row>
    <row r="133" spans="1:5" x14ac:dyDescent="0.2">
      <c r="A133" s="46"/>
      <c r="B133" s="46"/>
      <c r="C133" s="46"/>
      <c r="D133" s="46"/>
      <c r="E133" s="46"/>
    </row>
    <row r="134" spans="1:5" x14ac:dyDescent="0.2">
      <c r="A134" s="46"/>
      <c r="B134" s="46"/>
      <c r="C134" s="46"/>
      <c r="D134" s="46"/>
      <c r="E134" s="46"/>
    </row>
    <row r="135" spans="1:5" x14ac:dyDescent="0.2">
      <c r="A135" s="46"/>
      <c r="B135" s="46"/>
      <c r="C135" s="46"/>
      <c r="D135" s="46"/>
      <c r="E135" s="46"/>
    </row>
  </sheetData>
  <mergeCells count="56">
    <mergeCell ref="A28:E28"/>
    <mergeCell ref="A29:E29"/>
    <mergeCell ref="B21:D21"/>
    <mergeCell ref="B22:D22"/>
    <mergeCell ref="B23:D23"/>
    <mergeCell ref="A20:E20"/>
    <mergeCell ref="B24:D24"/>
    <mergeCell ref="B25:D25"/>
    <mergeCell ref="B14:D14"/>
    <mergeCell ref="B15:D15"/>
    <mergeCell ref="B18:D18"/>
    <mergeCell ref="B16:D16"/>
    <mergeCell ref="B17:D17"/>
    <mergeCell ref="B99:D99"/>
    <mergeCell ref="B98:D98"/>
    <mergeCell ref="B97:D97"/>
    <mergeCell ref="B96:D96"/>
    <mergeCell ref="B80:D80"/>
    <mergeCell ref="B84:D84"/>
    <mergeCell ref="B86:D86"/>
    <mergeCell ref="B104:D104"/>
    <mergeCell ref="B103:D103"/>
    <mergeCell ref="B102:D102"/>
    <mergeCell ref="B101:D101"/>
    <mergeCell ref="B100:D100"/>
    <mergeCell ref="B109:D109"/>
    <mergeCell ref="B108:D108"/>
    <mergeCell ref="B107:D107"/>
    <mergeCell ref="B106:D106"/>
    <mergeCell ref="B105:D105"/>
    <mergeCell ref="B114:D114"/>
    <mergeCell ref="B113:D113"/>
    <mergeCell ref="B112:D112"/>
    <mergeCell ref="B111:D111"/>
    <mergeCell ref="B110:D110"/>
    <mergeCell ref="B122:D122"/>
    <mergeCell ref="B121:D121"/>
    <mergeCell ref="B119:D119"/>
    <mergeCell ref="B116:D116"/>
    <mergeCell ref="B115:D115"/>
    <mergeCell ref="B74:D74"/>
    <mergeCell ref="B75:D75"/>
    <mergeCell ref="B77:D77"/>
    <mergeCell ref="B78:D78"/>
    <mergeCell ref="A1:E2"/>
    <mergeCell ref="B3:D3"/>
    <mergeCell ref="A4:E4"/>
    <mergeCell ref="B5:D5"/>
    <mergeCell ref="B6:D6"/>
    <mergeCell ref="B7:D7"/>
    <mergeCell ref="B8:D8"/>
    <mergeCell ref="B9:D9"/>
    <mergeCell ref="B10:D10"/>
    <mergeCell ref="B11:D11"/>
    <mergeCell ref="B12:D12"/>
    <mergeCell ref="B13:D13"/>
  </mergeCells>
  <pageMargins left="0.11811023622047245" right="0.11811023622047245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19" workbookViewId="0">
      <selection activeCell="F26" sqref="F26"/>
    </sheetView>
  </sheetViews>
  <sheetFormatPr defaultRowHeight="12.75" x14ac:dyDescent="0.2"/>
  <cols>
    <col min="1" max="1" width="17.140625" customWidth="1"/>
    <col min="2" max="2" width="75.42578125" customWidth="1"/>
    <col min="3" max="3" width="16.7109375" customWidth="1"/>
  </cols>
  <sheetData>
    <row r="1" spans="1:3" ht="16.5" customHeight="1" x14ac:dyDescent="0.2">
      <c r="A1" s="3"/>
      <c r="B1" s="62" t="s">
        <v>5</v>
      </c>
      <c r="C1" s="62"/>
    </row>
    <row r="2" spans="1:3" ht="12.75" customHeight="1" x14ac:dyDescent="0.2">
      <c r="A2" s="3"/>
      <c r="B2" s="63" t="s">
        <v>4</v>
      </c>
      <c r="C2" s="64"/>
    </row>
    <row r="3" spans="1:3" ht="12.75" customHeight="1" x14ac:dyDescent="0.2">
      <c r="A3" s="3"/>
      <c r="B3" s="63" t="s">
        <v>55</v>
      </c>
      <c r="C3" s="64"/>
    </row>
    <row r="4" spans="1:3" ht="40.5" customHeight="1" x14ac:dyDescent="0.3">
      <c r="A4" s="4"/>
      <c r="B4" s="5" t="s">
        <v>169</v>
      </c>
      <c r="C4" s="6"/>
    </row>
    <row r="5" spans="1:3" ht="33.75" customHeight="1" x14ac:dyDescent="0.3">
      <c r="A5" s="8"/>
      <c r="B5" s="8"/>
      <c r="C5" s="8"/>
    </row>
    <row r="6" spans="1:3" ht="30.75" customHeight="1" x14ac:dyDescent="0.3">
      <c r="A6" s="8" t="s">
        <v>0</v>
      </c>
      <c r="B6" s="8" t="s">
        <v>1</v>
      </c>
      <c r="C6" s="28" t="s">
        <v>2</v>
      </c>
    </row>
    <row r="7" spans="1:3" ht="26.25" customHeight="1" x14ac:dyDescent="0.3">
      <c r="A7" s="8">
        <v>1216013</v>
      </c>
      <c r="B7" s="8" t="s">
        <v>74</v>
      </c>
      <c r="C7" s="28">
        <f>SUM(C9:C21)</f>
        <v>182685.37</v>
      </c>
    </row>
    <row r="8" spans="1:3" ht="38.25" customHeight="1" x14ac:dyDescent="0.3">
      <c r="A8" s="8">
        <v>2610</v>
      </c>
      <c r="B8" s="22" t="s">
        <v>3</v>
      </c>
      <c r="C8" s="27"/>
    </row>
    <row r="9" spans="1:3" ht="38.25" customHeight="1" x14ac:dyDescent="0.3">
      <c r="A9" s="8"/>
      <c r="B9" s="22" t="s">
        <v>156</v>
      </c>
      <c r="C9" s="65">
        <v>5931.74</v>
      </c>
    </row>
    <row r="10" spans="1:3" ht="39.75" customHeight="1" x14ac:dyDescent="0.3">
      <c r="A10" s="23"/>
      <c r="B10" s="22" t="s">
        <v>158</v>
      </c>
      <c r="C10" s="65">
        <v>10406.629999999999</v>
      </c>
    </row>
    <row r="11" spans="1:3" ht="39.75" customHeight="1" x14ac:dyDescent="0.3">
      <c r="A11" s="23"/>
      <c r="B11" s="22" t="s">
        <v>157</v>
      </c>
      <c r="C11" s="65">
        <v>6536.56</v>
      </c>
    </row>
    <row r="12" spans="1:3" ht="40.5" customHeight="1" x14ac:dyDescent="0.3">
      <c r="A12" s="23"/>
      <c r="B12" s="22" t="s">
        <v>159</v>
      </c>
      <c r="C12" s="65">
        <v>9905.58</v>
      </c>
    </row>
    <row r="13" spans="1:3" ht="39" customHeight="1" x14ac:dyDescent="0.3">
      <c r="A13" s="23"/>
      <c r="B13" s="22" t="s">
        <v>160</v>
      </c>
      <c r="C13" s="65">
        <v>7431.61</v>
      </c>
    </row>
    <row r="14" spans="1:3" ht="39.75" customHeight="1" x14ac:dyDescent="0.3">
      <c r="A14" s="23"/>
      <c r="B14" s="22" t="s">
        <v>161</v>
      </c>
      <c r="C14" s="65">
        <v>18316.88</v>
      </c>
    </row>
    <row r="15" spans="1:3" ht="40.5" x14ac:dyDescent="0.3">
      <c r="A15" s="122"/>
      <c r="B15" s="22" t="s">
        <v>162</v>
      </c>
      <c r="C15" s="65">
        <v>10228.959999999999</v>
      </c>
    </row>
    <row r="16" spans="1:3" ht="40.5" x14ac:dyDescent="0.3">
      <c r="A16" s="122"/>
      <c r="B16" s="22" t="s">
        <v>163</v>
      </c>
      <c r="C16" s="65">
        <v>4702.6099999999997</v>
      </c>
    </row>
    <row r="17" spans="1:3" ht="60.75" x14ac:dyDescent="0.3">
      <c r="A17" s="122"/>
      <c r="B17" s="22" t="s">
        <v>164</v>
      </c>
      <c r="C17" s="65">
        <v>5900</v>
      </c>
    </row>
    <row r="18" spans="1:3" ht="40.5" x14ac:dyDescent="0.3">
      <c r="A18" s="122"/>
      <c r="B18" s="22" t="s">
        <v>165</v>
      </c>
      <c r="C18" s="65">
        <v>7392</v>
      </c>
    </row>
    <row r="19" spans="1:3" ht="60.75" x14ac:dyDescent="0.3">
      <c r="A19" s="122"/>
      <c r="B19" s="22" t="s">
        <v>166</v>
      </c>
      <c r="C19" s="65">
        <v>17740.8</v>
      </c>
    </row>
    <row r="20" spans="1:3" ht="40.5" x14ac:dyDescent="0.3">
      <c r="A20" s="122"/>
      <c r="B20" s="22" t="s">
        <v>167</v>
      </c>
      <c r="C20" s="65">
        <v>28240</v>
      </c>
    </row>
    <row r="21" spans="1:3" ht="40.5" x14ac:dyDescent="0.3">
      <c r="A21" s="122"/>
      <c r="B21" s="22" t="s">
        <v>168</v>
      </c>
      <c r="C21" s="65">
        <v>49952</v>
      </c>
    </row>
    <row r="26" spans="1:3" ht="40.5" customHeight="1" x14ac:dyDescent="0.3">
      <c r="B26" s="167" t="s">
        <v>170</v>
      </c>
      <c r="C26" s="167"/>
    </row>
  </sheetData>
  <mergeCells count="1">
    <mergeCell ref="B26:C26"/>
  </mergeCells>
  <pageMargins left="0" right="0" top="0" bottom="0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Спец.фонд</vt:lpstr>
      <vt:lpstr>загальний фонд </vt:lpstr>
      <vt:lpstr>КП Гарне місто</vt:lpstr>
      <vt:lpstr>КП Овруч </vt:lpstr>
      <vt:lpstr>КП Водоканад</vt:lpstr>
      <vt:lpstr>КП Відродження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я</cp:lastModifiedBy>
  <cp:lastPrinted>2021-11-04T12:34:16Z</cp:lastPrinted>
  <dcterms:created xsi:type="dcterms:W3CDTF">2017-03-14T16:38:03Z</dcterms:created>
  <dcterms:modified xsi:type="dcterms:W3CDTF">2021-12-06T13:13:39Z</dcterms:modified>
</cp:coreProperties>
</file>